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910"/>
  <workbookPr date1904="1" showInkAnnotation="0" autoCompressPictures="0"/>
  <bookViews>
    <workbookView xWindow="-20" yWindow="-20" windowWidth="27760" windowHeight="16720" tabRatio="500" activeTab="1"/>
  </bookViews>
  <sheets>
    <sheet name="Rev-UserPerMonth" sheetId="1" r:id="rId1"/>
    <sheet name="Rev-ELA" sheetId="2" r:id="rId2"/>
    <sheet name="COSTS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7" i="3" l="1"/>
  <c r="E6" i="3"/>
  <c r="E19" i="3"/>
  <c r="J7" i="3"/>
  <c r="D6" i="3"/>
  <c r="I7" i="3"/>
  <c r="C6" i="3"/>
  <c r="D19" i="3"/>
  <c r="C19" i="3"/>
  <c r="I4" i="2"/>
  <c r="J4" i="2"/>
  <c r="I5" i="2"/>
  <c r="J5" i="2"/>
  <c r="E23" i="2"/>
  <c r="E14" i="2"/>
  <c r="E15" i="2"/>
  <c r="E19" i="2"/>
  <c r="E21" i="2"/>
  <c r="E25" i="2"/>
  <c r="D23" i="2"/>
  <c r="D14" i="2"/>
  <c r="D15" i="2"/>
  <c r="D19" i="2"/>
  <c r="D21" i="2"/>
  <c r="D25" i="2"/>
  <c r="C23" i="2"/>
  <c r="C14" i="2"/>
  <c r="C15" i="2"/>
  <c r="C19" i="2"/>
  <c r="C21" i="2"/>
  <c r="C25" i="2"/>
  <c r="H4" i="2"/>
  <c r="H5" i="2"/>
  <c r="I4" i="1"/>
  <c r="J4" i="1"/>
  <c r="I5" i="1"/>
  <c r="J5" i="1"/>
  <c r="D14" i="1"/>
  <c r="D15" i="1"/>
  <c r="D19" i="1"/>
  <c r="D21" i="1"/>
  <c r="D23" i="1"/>
  <c r="D25" i="1"/>
  <c r="E14" i="1"/>
  <c r="E15" i="1"/>
  <c r="E19" i="1"/>
  <c r="E21" i="1"/>
  <c r="E23" i="1"/>
  <c r="E25" i="1"/>
  <c r="C23" i="1"/>
  <c r="C14" i="1"/>
  <c r="C15" i="1"/>
  <c r="C19" i="1"/>
  <c r="C21" i="1"/>
  <c r="C25" i="1"/>
  <c r="H4" i="1"/>
  <c r="H5" i="1"/>
</calcChain>
</file>

<file path=xl/sharedStrings.xml><?xml version="1.0" encoding="utf-8"?>
<sst xmlns="http://schemas.openxmlformats.org/spreadsheetml/2006/main" count="72" uniqueCount="41">
  <si>
    <t>REVENUE</t>
    <phoneticPr fontId="2" type="noConversion"/>
  </si>
  <si>
    <t>AppExchange listing</t>
    <phoneticPr fontId="2" type="noConversion"/>
  </si>
  <si>
    <t>Annual</t>
    <phoneticPr fontId="2" type="noConversion"/>
  </si>
  <si>
    <t>Initial</t>
    <phoneticPr fontId="2" type="noConversion"/>
  </si>
  <si>
    <t>COSTS</t>
    <phoneticPr fontId="2" type="noConversion"/>
  </si>
  <si>
    <t>Salesforce Developer Training</t>
    <phoneticPr fontId="2" type="noConversion"/>
  </si>
  <si>
    <t>App purchases</t>
    <phoneticPr fontId="2" type="noConversion"/>
  </si>
  <si>
    <t>Avg #users</t>
    <phoneticPr fontId="2" type="noConversion"/>
  </si>
  <si>
    <t>Cost/user/month</t>
    <phoneticPr fontId="2" type="noConversion"/>
  </si>
  <si>
    <t>App purchases</t>
    <phoneticPr fontId="2" type="noConversion"/>
  </si>
  <si>
    <t>Consulting</t>
    <phoneticPr fontId="2" type="noConversion"/>
  </si>
  <si>
    <t>Hourly consulting</t>
    <phoneticPr fontId="2" type="noConversion"/>
  </si>
  <si>
    <t>Consulting hrs/mo</t>
    <phoneticPr fontId="2" type="noConversion"/>
  </si>
  <si>
    <t>Avg subscriber portfolio</t>
    <phoneticPr fontId="2" type="noConversion"/>
  </si>
  <si>
    <t>Salaries</t>
    <phoneticPr fontId="2" type="noConversion"/>
  </si>
  <si>
    <t>Year 1</t>
    <phoneticPr fontId="2" type="noConversion"/>
  </si>
  <si>
    <t>Year 2</t>
    <phoneticPr fontId="2" type="noConversion"/>
  </si>
  <si>
    <t>Year 3</t>
    <phoneticPr fontId="2" type="noConversion"/>
  </si>
  <si>
    <t>Year 1</t>
    <phoneticPr fontId="2" type="noConversion"/>
  </si>
  <si>
    <t>Year 2</t>
    <phoneticPr fontId="2" type="noConversion"/>
  </si>
  <si>
    <t>Year 3</t>
    <phoneticPr fontId="2" type="noConversion"/>
  </si>
  <si>
    <t>Startup</t>
    <phoneticPr fontId="2" type="noConversion"/>
  </si>
  <si>
    <t>SALARIES</t>
    <phoneticPr fontId="2" type="noConversion"/>
  </si>
  <si>
    <t>Mike</t>
    <phoneticPr fontId="2" type="noConversion"/>
  </si>
  <si>
    <t>Marketing</t>
    <phoneticPr fontId="2" type="noConversion"/>
  </si>
  <si>
    <t>Sales</t>
    <phoneticPr fontId="2" type="noConversion"/>
  </si>
  <si>
    <t>Support</t>
    <phoneticPr fontId="2" type="noConversion"/>
  </si>
  <si>
    <t>Year 1</t>
    <phoneticPr fontId="2" type="noConversion"/>
  </si>
  <si>
    <t>ANNUAL REVENUE</t>
    <phoneticPr fontId="2" type="noConversion"/>
  </si>
  <si>
    <t>SALES</t>
    <phoneticPr fontId="2" type="noConversion"/>
  </si>
  <si>
    <t>MONTHLY REVENUE</t>
    <phoneticPr fontId="2" type="noConversion"/>
  </si>
  <si>
    <t>ANNUAL COST</t>
    <phoneticPr fontId="2" type="noConversion"/>
  </si>
  <si>
    <t>Average Publisher Cost</t>
    <phoneticPr fontId="2" type="noConversion"/>
  </si>
  <si>
    <t>Monthly</t>
    <phoneticPr fontId="2" type="noConversion"/>
  </si>
  <si>
    <t>Annual</t>
    <phoneticPr fontId="2" type="noConversion"/>
  </si>
  <si>
    <t>ELA CPM</t>
    <phoneticPr fontId="2" type="noConversion"/>
  </si>
  <si>
    <t>COSTS</t>
    <phoneticPr fontId="2" type="noConversion"/>
  </si>
  <si>
    <t>PROFIT</t>
    <phoneticPr fontId="2" type="noConversion"/>
  </si>
  <si>
    <t>ANNUAL REVENUE</t>
    <phoneticPr fontId="2" type="noConversion"/>
  </si>
  <si>
    <t>USER PER MONTH MODEL</t>
    <phoneticPr fontId="2" type="noConversion"/>
  </si>
  <si>
    <t>ELA CPM MODEL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</si>
</sst>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4" x14ac:knownFonts="1">
    <font>
      <sz val="12"/>
      <name val="Verdana"/>
    </font>
    <font>
      <sz val="12"/>
      <name val="Verdana"/>
    </font>
    <font>
      <sz val="8"/>
      <name val="Verdana"/>
    </font>
    <font>
      <sz val="20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">
    <xf numFmtId="0" fontId="0" fillId="0" borderId="0" xfId="0"/>
    <xf numFmtId="44" fontId="0" fillId="0" borderId="0" xfId="2" applyFont="1"/>
    <xf numFmtId="164" fontId="0" fillId="0" borderId="0" xfId="2" applyNumberFormat="1" applyFont="1"/>
    <xf numFmtId="165" fontId="0" fillId="0" borderId="0" xfId="1" applyNumberFormat="1" applyFont="1"/>
    <xf numFmtId="164" fontId="0" fillId="0" borderId="0" xfId="2" applyNumberFormat="1" applyFont="1"/>
    <xf numFmtId="164" fontId="0" fillId="0" borderId="0" xfId="0" applyNumberFormat="1"/>
    <xf numFmtId="8" fontId="0" fillId="0" borderId="0" xfId="2" applyNumberFormat="1" applyFont="1"/>
    <xf numFmtId="0" fontId="0" fillId="0" borderId="0" xfId="0" applyBorder="1"/>
    <xf numFmtId="164" fontId="0" fillId="0" borderId="0" xfId="2" applyNumberFormat="1" applyFont="1"/>
    <xf numFmtId="164" fontId="0" fillId="0" borderId="0" xfId="2" applyNumberFormat="1" applyFont="1"/>
    <xf numFmtId="0" fontId="3" fillId="0" borderId="0" xfId="0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H19" sqref="H19"/>
    </sheetView>
  </sheetViews>
  <sheetFormatPr baseColWidth="10" defaultRowHeight="16" x14ac:dyDescent="0"/>
  <cols>
    <col min="2" max="2" width="16.875" customWidth="1"/>
    <col min="3" max="5" width="12" bestFit="1" customWidth="1"/>
    <col min="7" max="7" width="18.5" customWidth="1"/>
    <col min="8" max="10" width="8.75" customWidth="1"/>
  </cols>
  <sheetData>
    <row r="1" spans="1:10" ht="25">
      <c r="A1" s="10" t="s">
        <v>39</v>
      </c>
    </row>
    <row r="3" spans="1:10">
      <c r="B3" t="s">
        <v>29</v>
      </c>
      <c r="C3" t="s">
        <v>27</v>
      </c>
      <c r="D3" t="s">
        <v>16</v>
      </c>
      <c r="E3" t="s">
        <v>20</v>
      </c>
      <c r="G3" t="s">
        <v>32</v>
      </c>
      <c r="H3" t="s">
        <v>27</v>
      </c>
      <c r="I3" t="s">
        <v>19</v>
      </c>
      <c r="J3" t="s">
        <v>20</v>
      </c>
    </row>
    <row r="4" spans="1:10">
      <c r="B4" t="s">
        <v>6</v>
      </c>
      <c r="C4" s="3">
        <v>15</v>
      </c>
      <c r="D4">
        <v>30</v>
      </c>
      <c r="E4">
        <v>60</v>
      </c>
      <c r="G4" t="s">
        <v>33</v>
      </c>
      <c r="H4" s="8">
        <f>C5*C6</f>
        <v>200</v>
      </c>
      <c r="I4" s="8">
        <f t="shared" ref="I4:J4" si="0">D5*D6</f>
        <v>240</v>
      </c>
      <c r="J4" s="8">
        <f t="shared" si="0"/>
        <v>240</v>
      </c>
    </row>
    <row r="5" spans="1:10">
      <c r="B5" t="s">
        <v>7</v>
      </c>
      <c r="C5">
        <v>5</v>
      </c>
      <c r="D5">
        <v>6</v>
      </c>
      <c r="E5">
        <v>6</v>
      </c>
      <c r="G5" t="s">
        <v>34</v>
      </c>
      <c r="H5" s="8">
        <f>H4*12</f>
        <v>2400</v>
      </c>
      <c r="I5" s="8">
        <f t="shared" ref="I5:J5" si="1">I4*12</f>
        <v>2880</v>
      </c>
      <c r="J5" s="8">
        <f t="shared" si="1"/>
        <v>2880</v>
      </c>
    </row>
    <row r="6" spans="1:10">
      <c r="B6" t="s">
        <v>8</v>
      </c>
      <c r="C6" s="1">
        <v>40</v>
      </c>
      <c r="D6" s="1">
        <v>40</v>
      </c>
      <c r="E6" s="1">
        <v>40</v>
      </c>
    </row>
    <row r="7" spans="1:10">
      <c r="B7" t="s">
        <v>11</v>
      </c>
      <c r="C7" s="1">
        <v>100</v>
      </c>
      <c r="D7" s="1">
        <v>100</v>
      </c>
      <c r="E7" s="1">
        <v>100</v>
      </c>
    </row>
    <row r="8" spans="1:10">
      <c r="B8" t="s">
        <v>12</v>
      </c>
      <c r="C8">
        <v>40</v>
      </c>
      <c r="D8">
        <v>60</v>
      </c>
      <c r="E8">
        <v>100</v>
      </c>
    </row>
    <row r="12" spans="1:10">
      <c r="B12" t="s">
        <v>0</v>
      </c>
      <c r="C12" t="s">
        <v>27</v>
      </c>
      <c r="D12" t="s">
        <v>16</v>
      </c>
      <c r="E12" t="s">
        <v>17</v>
      </c>
    </row>
    <row r="14" spans="1:10">
      <c r="B14" t="s">
        <v>9</v>
      </c>
      <c r="C14" s="2">
        <f>C4*C5*C6</f>
        <v>3000</v>
      </c>
      <c r="D14" s="2">
        <f>D4*D5*D6</f>
        <v>7200</v>
      </c>
      <c r="E14" s="2">
        <f>E4*E5*E6</f>
        <v>14400</v>
      </c>
    </row>
    <row r="15" spans="1:10">
      <c r="B15" t="s">
        <v>10</v>
      </c>
      <c r="C15" s="2">
        <f>C7*C8</f>
        <v>4000</v>
      </c>
      <c r="D15" s="2">
        <f>D7*D8</f>
        <v>6000</v>
      </c>
      <c r="E15" s="2">
        <f>E7*E8</f>
        <v>10000</v>
      </c>
    </row>
    <row r="16" spans="1:10">
      <c r="C16" s="2"/>
    </row>
    <row r="17" spans="2:5">
      <c r="C17" s="2"/>
    </row>
    <row r="18" spans="2:5">
      <c r="B18" s="7"/>
      <c r="C18" s="2"/>
    </row>
    <row r="19" spans="2:5">
      <c r="B19" t="s">
        <v>30</v>
      </c>
      <c r="C19" s="2">
        <f>SUM(C14:C18)</f>
        <v>7000</v>
      </c>
      <c r="D19" s="2">
        <f>SUM(D13:D18)</f>
        <v>13200</v>
      </c>
      <c r="E19" s="2">
        <f>SUM(E13:E18)</f>
        <v>24400</v>
      </c>
    </row>
    <row r="21" spans="2:5">
      <c r="B21" t="s">
        <v>28</v>
      </c>
      <c r="C21" s="5">
        <f>C19*12</f>
        <v>84000</v>
      </c>
      <c r="D21" s="5">
        <f t="shared" ref="D21:E21" si="2">D19*12</f>
        <v>158400</v>
      </c>
      <c r="E21" s="5">
        <f t="shared" si="2"/>
        <v>292800</v>
      </c>
    </row>
    <row r="23" spans="2:5">
      <c r="B23" t="s">
        <v>36</v>
      </c>
      <c r="C23" s="9">
        <f>COSTS!C19</f>
        <v>120000</v>
      </c>
      <c r="D23" s="9">
        <f>COSTS!D19</f>
        <v>212500</v>
      </c>
      <c r="E23" s="9">
        <f>COSTS!E19</f>
        <v>227500</v>
      </c>
    </row>
    <row r="25" spans="2:5">
      <c r="B25" t="s">
        <v>37</v>
      </c>
      <c r="C25" s="5">
        <f>C21-C23</f>
        <v>-36000</v>
      </c>
      <c r="D25" s="5">
        <f t="shared" ref="D25:E25" si="3">D21-D23</f>
        <v>-54100</v>
      </c>
      <c r="E25" s="5">
        <f t="shared" si="3"/>
        <v>65300</v>
      </c>
    </row>
  </sheetData>
  <phoneticPr fontId="2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C15" sqref="C15"/>
    </sheetView>
  </sheetViews>
  <sheetFormatPr baseColWidth="10" defaultRowHeight="16" x14ac:dyDescent="0"/>
  <cols>
    <col min="2" max="2" width="20.125" customWidth="1"/>
    <col min="7" max="7" width="18" customWidth="1"/>
    <col min="8" max="10" width="9.25" customWidth="1"/>
  </cols>
  <sheetData>
    <row r="1" spans="1:10" ht="25">
      <c r="A1" s="10" t="s">
        <v>40</v>
      </c>
    </row>
    <row r="3" spans="1:10">
      <c r="B3" t="s">
        <v>29</v>
      </c>
      <c r="C3" t="s">
        <v>27</v>
      </c>
      <c r="D3" t="s">
        <v>16</v>
      </c>
      <c r="E3" t="s">
        <v>20</v>
      </c>
      <c r="G3" t="s">
        <v>32</v>
      </c>
      <c r="H3" t="s">
        <v>27</v>
      </c>
      <c r="I3" t="s">
        <v>19</v>
      </c>
      <c r="J3" t="s">
        <v>20</v>
      </c>
    </row>
    <row r="4" spans="1:10">
      <c r="B4" t="s">
        <v>6</v>
      </c>
      <c r="C4" s="3">
        <v>15</v>
      </c>
      <c r="D4">
        <v>30</v>
      </c>
      <c r="E4">
        <v>60</v>
      </c>
      <c r="G4" t="s">
        <v>33</v>
      </c>
      <c r="H4" s="8">
        <f>C5*C6/1000</f>
        <v>250</v>
      </c>
      <c r="I4" s="8">
        <f t="shared" ref="I4:J4" si="0">D5*D6/1000</f>
        <v>250</v>
      </c>
      <c r="J4" s="8">
        <f t="shared" si="0"/>
        <v>250</v>
      </c>
    </row>
    <row r="5" spans="1:10">
      <c r="B5" t="s">
        <v>13</v>
      </c>
      <c r="C5">
        <v>25000</v>
      </c>
      <c r="D5">
        <v>25000</v>
      </c>
      <c r="E5">
        <v>25000</v>
      </c>
      <c r="G5" t="s">
        <v>34</v>
      </c>
      <c r="H5" s="8">
        <f>H4*12</f>
        <v>3000</v>
      </c>
      <c r="I5" s="8">
        <f t="shared" ref="I5:J5" si="1">I4*12</f>
        <v>3000</v>
      </c>
      <c r="J5" s="8">
        <f t="shared" si="1"/>
        <v>3000</v>
      </c>
    </row>
    <row r="6" spans="1:10">
      <c r="B6" t="s">
        <v>35</v>
      </c>
      <c r="C6" s="6">
        <v>10</v>
      </c>
      <c r="D6" s="6">
        <v>10</v>
      </c>
      <c r="E6" s="6">
        <v>10</v>
      </c>
    </row>
    <row r="7" spans="1:10">
      <c r="B7" t="s">
        <v>11</v>
      </c>
      <c r="C7" s="1">
        <v>100</v>
      </c>
      <c r="D7" s="1">
        <v>100</v>
      </c>
      <c r="E7" s="1">
        <v>100</v>
      </c>
    </row>
    <row r="8" spans="1:10">
      <c r="B8" t="s">
        <v>12</v>
      </c>
      <c r="C8">
        <v>40</v>
      </c>
      <c r="D8">
        <v>60</v>
      </c>
      <c r="E8">
        <v>100</v>
      </c>
    </row>
    <row r="12" spans="1:10">
      <c r="B12" t="s">
        <v>0</v>
      </c>
      <c r="C12" t="s">
        <v>27</v>
      </c>
      <c r="D12" t="s">
        <v>16</v>
      </c>
      <c r="E12" t="s">
        <v>17</v>
      </c>
    </row>
    <row r="14" spans="1:10">
      <c r="B14" t="s">
        <v>9</v>
      </c>
      <c r="C14" s="2">
        <f>C4*C5*C6/1000</f>
        <v>3750</v>
      </c>
      <c r="D14" s="2">
        <f t="shared" ref="D14:E14" si="2">D4*D5*D6/1000</f>
        <v>7500</v>
      </c>
      <c r="E14" s="2">
        <f t="shared" si="2"/>
        <v>15000</v>
      </c>
    </row>
    <row r="15" spans="1:10">
      <c r="B15" t="s">
        <v>10</v>
      </c>
      <c r="C15" s="2">
        <f>C7*C8</f>
        <v>4000</v>
      </c>
      <c r="D15" s="2">
        <f>D7*D8</f>
        <v>6000</v>
      </c>
      <c r="E15" s="2">
        <f>E7*E8</f>
        <v>10000</v>
      </c>
    </row>
    <row r="16" spans="1:10">
      <c r="C16" s="2"/>
    </row>
    <row r="17" spans="2:5">
      <c r="C17" s="2"/>
    </row>
    <row r="18" spans="2:5">
      <c r="B18" s="7"/>
      <c r="C18" s="2"/>
    </row>
    <row r="19" spans="2:5">
      <c r="B19" t="s">
        <v>30</v>
      </c>
      <c r="C19" s="2">
        <f>SUM(C14:C18)</f>
        <v>7750</v>
      </c>
      <c r="D19" s="2">
        <f>SUM(D13:D18)</f>
        <v>13500</v>
      </c>
      <c r="E19" s="2">
        <f>SUM(E13:E18)</f>
        <v>25000</v>
      </c>
    </row>
    <row r="21" spans="2:5">
      <c r="B21" t="s">
        <v>38</v>
      </c>
      <c r="C21" s="5">
        <f>C19*12</f>
        <v>93000</v>
      </c>
      <c r="D21" s="5">
        <f t="shared" ref="D21:E21" si="3">D19*12</f>
        <v>162000</v>
      </c>
      <c r="E21" s="5">
        <f t="shared" si="3"/>
        <v>300000</v>
      </c>
    </row>
    <row r="23" spans="2:5">
      <c r="B23" t="s">
        <v>36</v>
      </c>
      <c r="C23" s="9">
        <f>COSTS!C19</f>
        <v>120000</v>
      </c>
      <c r="D23" s="9">
        <f>COSTS!D19</f>
        <v>212500</v>
      </c>
      <c r="E23" s="9">
        <f>COSTS!E19</f>
        <v>227500</v>
      </c>
    </row>
    <row r="25" spans="2:5">
      <c r="B25" t="s">
        <v>37</v>
      </c>
      <c r="C25" s="5">
        <f>C21-C23</f>
        <v>-27000</v>
      </c>
      <c r="D25" s="5">
        <f t="shared" ref="D25:E25" si="4">D21-D23</f>
        <v>-50500</v>
      </c>
      <c r="E25" s="5">
        <f t="shared" si="4"/>
        <v>72500</v>
      </c>
    </row>
  </sheetData>
  <phoneticPr fontId="2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"/>
  <sheetViews>
    <sheetView workbookViewId="0">
      <selection activeCell="J3" sqref="J3"/>
    </sheetView>
  </sheetViews>
  <sheetFormatPr baseColWidth="10" defaultRowHeight="16" x14ac:dyDescent="0"/>
  <cols>
    <col min="2" max="2" width="24.25" customWidth="1"/>
    <col min="3" max="3" width="10.75" bestFit="1" customWidth="1"/>
    <col min="4" max="4" width="12" bestFit="1" customWidth="1"/>
  </cols>
  <sheetData>
    <row r="1" spans="2:11">
      <c r="C1" t="s">
        <v>18</v>
      </c>
      <c r="D1" t="s">
        <v>19</v>
      </c>
      <c r="E1" t="s">
        <v>20</v>
      </c>
      <c r="H1" t="s">
        <v>22</v>
      </c>
      <c r="I1" t="s">
        <v>15</v>
      </c>
      <c r="J1" t="s">
        <v>16</v>
      </c>
      <c r="K1" t="s">
        <v>17</v>
      </c>
    </row>
    <row r="2" spans="2:11">
      <c r="B2" t="s">
        <v>4</v>
      </c>
      <c r="C2" t="s">
        <v>3</v>
      </c>
      <c r="D2" t="s">
        <v>2</v>
      </c>
      <c r="H2" t="s">
        <v>23</v>
      </c>
      <c r="I2">
        <v>70000</v>
      </c>
      <c r="J2">
        <v>70000</v>
      </c>
      <c r="K2">
        <v>70000</v>
      </c>
    </row>
    <row r="3" spans="2:11">
      <c r="B3" t="s">
        <v>1</v>
      </c>
      <c r="C3" s="4">
        <v>5000</v>
      </c>
      <c r="D3" s="4">
        <v>2500</v>
      </c>
      <c r="E3" s="4">
        <v>2500</v>
      </c>
      <c r="H3" t="s">
        <v>24</v>
      </c>
      <c r="J3">
        <v>35000</v>
      </c>
      <c r="K3">
        <v>50000</v>
      </c>
    </row>
    <row r="4" spans="2:11">
      <c r="B4" t="s">
        <v>5</v>
      </c>
      <c r="C4" s="4">
        <v>5000</v>
      </c>
      <c r="D4" s="4"/>
      <c r="H4" t="s">
        <v>25</v>
      </c>
      <c r="J4">
        <v>50000</v>
      </c>
      <c r="K4">
        <v>50000</v>
      </c>
    </row>
    <row r="5" spans="2:11">
      <c r="C5" s="4"/>
      <c r="D5" s="4"/>
      <c r="H5" t="s">
        <v>26</v>
      </c>
      <c r="J5">
        <v>40000</v>
      </c>
      <c r="K5">
        <v>40000</v>
      </c>
    </row>
    <row r="6" spans="2:11">
      <c r="B6" t="s">
        <v>14</v>
      </c>
      <c r="C6" s="4">
        <f>I7</f>
        <v>70000</v>
      </c>
      <c r="D6" s="4">
        <f t="shared" ref="D6:E6" si="0">J7</f>
        <v>195000</v>
      </c>
      <c r="E6" s="4">
        <f t="shared" si="0"/>
        <v>210000</v>
      </c>
    </row>
    <row r="7" spans="2:11">
      <c r="C7" s="4"/>
      <c r="D7" s="4"/>
      <c r="I7">
        <f>SUM(I2:I6)</f>
        <v>70000</v>
      </c>
      <c r="J7">
        <f t="shared" ref="J7:K7" si="1">SUM(J2:J6)</f>
        <v>195000</v>
      </c>
      <c r="K7">
        <f t="shared" si="1"/>
        <v>210000</v>
      </c>
    </row>
    <row r="8" spans="2:11">
      <c r="B8" t="s">
        <v>10</v>
      </c>
      <c r="C8" s="4">
        <v>20000</v>
      </c>
      <c r="D8" s="4">
        <v>15000</v>
      </c>
      <c r="E8">
        <v>15000</v>
      </c>
    </row>
    <row r="9" spans="2:11">
      <c r="C9" s="4"/>
      <c r="D9" s="4"/>
    </row>
    <row r="10" spans="2:11">
      <c r="B10" t="s">
        <v>21</v>
      </c>
      <c r="C10" s="4">
        <v>20000</v>
      </c>
      <c r="D10" s="4"/>
    </row>
    <row r="11" spans="2:11">
      <c r="C11" s="4"/>
      <c r="D11" s="4"/>
    </row>
    <row r="12" spans="2:11">
      <c r="C12" s="4"/>
      <c r="D12" s="4"/>
    </row>
    <row r="13" spans="2:11">
      <c r="C13" s="4"/>
      <c r="D13" s="4"/>
    </row>
    <row r="14" spans="2:11">
      <c r="C14" s="4"/>
      <c r="D14" s="4"/>
    </row>
    <row r="15" spans="2:11">
      <c r="C15" s="4"/>
      <c r="D15" s="4"/>
    </row>
    <row r="16" spans="2:11">
      <c r="C16" s="4"/>
      <c r="D16" s="4"/>
    </row>
    <row r="17" spans="2:5">
      <c r="C17" s="4"/>
      <c r="D17" s="4"/>
    </row>
    <row r="18" spans="2:5">
      <c r="C18" s="4"/>
      <c r="D18" s="4"/>
    </row>
    <row r="19" spans="2:5">
      <c r="B19" t="s">
        <v>31</v>
      </c>
      <c r="C19" s="4">
        <f>SUM(C3:C18)</f>
        <v>120000</v>
      </c>
      <c r="D19" s="4">
        <f>SUM(D3:D18)</f>
        <v>212500</v>
      </c>
      <c r="E19" s="4">
        <f>SUM(E3:E18)</f>
        <v>227500</v>
      </c>
    </row>
  </sheetData>
  <phoneticPr fontId="2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Rev-UserPerMonth</vt:lpstr>
      <vt:lpstr>Rev-ELA</vt:lpstr>
      <vt:lpstr>COSTS</vt:lpstr>
    </vt:vector>
  </TitlesOfParts>
  <Company>High Country News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Maxwell</dc:creator>
  <cp:lastModifiedBy>Jo Ellen Green Kaiser</cp:lastModifiedBy>
  <dcterms:created xsi:type="dcterms:W3CDTF">2014-06-20T22:41:21Z</dcterms:created>
  <dcterms:modified xsi:type="dcterms:W3CDTF">2014-07-23T15:15:55Z</dcterms:modified>
</cp:coreProperties>
</file>