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docProps/core.xml" ContentType="application/vnd.openxmlformats-package.core-properties+xml"/>
  <Default Extension="xml" ContentType="application/xml"/>
  <Override PartName="/xl/theme/theme1.xml" ContentType="application/vnd.openxmlformats-officedocument.theme+xml"/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rels" ContentType="application/vnd.openxmlformats-package.relationships+xml"/>
  <Override PartName="/xl/drawings/drawing1.xml" ContentType="application/vnd.openxmlformats-officedocument.drawing+xml"/>
  <Override PartName="/xl/comments1.xml" ContentType="application/vnd.openxmlformats-officedocument.spreadsheetml.comments+xml"/>
  <Default Extension="jpeg" ContentType="image/jpeg"/>
  <Default Extension="vml" ContentType="application/vnd.openxmlformats-officedocument.vmlDrawing"/>
  <Override PartName="/xl/drawings/drawing2.xml" ContentType="application/vnd.openxmlformats-officedocument.drawing+xml"/>
  <Override PartName="/xl/styles.xml" ContentType="application/vnd.openxmlformats-officedocument.spreadsheetml.style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1600" windowHeight="14660" tabRatio="500"/>
  </bookViews>
  <sheets>
    <sheet name="TMC 2010 Gen Ops" sheetId="1" r:id="rId1"/>
    <sheet name="II Lab 2010 Project Budget" sheetId="3" r:id="rId2"/>
  </sheets>
  <definedNames>
    <definedName name="_xlnm.Print_Area" localSheetId="0">'TMC 2010 Gen Ops'!$A$1:$B$62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38" i="3"/>
  <c r="B32"/>
  <c r="B17"/>
  <c r="B25"/>
  <c r="D28" i="1"/>
  <c r="D27"/>
  <c r="D26"/>
  <c r="B20"/>
  <c r="B29"/>
  <c r="B37"/>
  <c r="B38"/>
  <c r="B49"/>
  <c r="B44"/>
  <c r="B57"/>
  <c r="B59"/>
  <c r="B60"/>
  <c r="B61"/>
</calcChain>
</file>

<file path=xl/comments1.xml><?xml version="1.0" encoding="utf-8"?>
<comments xmlns="http://schemas.openxmlformats.org/spreadsheetml/2006/main">
  <authors>
    <author>Tracy Van Slyke</author>
  </authors>
  <commentList>
    <comment ref="A20" authorId="0">
      <text>
        <r>
          <rPr>
            <b/>
            <sz val="9"/>
            <color indexed="81"/>
            <rFont val="Verdana"/>
          </rPr>
          <t>Tracy Van Slyke:</t>
        </r>
        <r>
          <rPr>
            <sz val="9"/>
            <color indexed="81"/>
            <rFont val="Verdana"/>
          </rPr>
          <t xml:space="preserve">
35/hour*20 hrs/a month per group*3 groups=2,100
2,1000*3 months=</t>
        </r>
        <r>
          <rPr>
            <b/>
            <sz val="9"/>
            <color indexed="81"/>
            <rFont val="Verdana"/>
          </rPr>
          <t>6,300</t>
        </r>
        <r>
          <rPr>
            <sz val="9"/>
            <color indexed="81"/>
            <rFont val="Verdana"/>
          </rPr>
          <t xml:space="preserve">
35 hrs/prep * 12 hrs prep per group=</t>
        </r>
        <r>
          <rPr>
            <b/>
            <sz val="9"/>
            <color indexed="81"/>
            <rFont val="Verdana"/>
          </rPr>
          <t xml:space="preserve">1,260
</t>
        </r>
        <r>
          <rPr>
            <sz val="9"/>
            <color indexed="81"/>
            <rFont val="Verdana"/>
          </rPr>
          <t>6,300+1,260=7,650 per prep+3 mos. For 3 groups</t>
        </r>
        <r>
          <rPr>
            <b/>
            <sz val="9"/>
            <color indexed="81"/>
            <rFont val="Verdana"/>
          </rPr>
          <t xml:space="preserve">
7</t>
        </r>
        <r>
          <rPr>
            <sz val="9"/>
            <color indexed="81"/>
            <rFont val="Verdana"/>
          </rPr>
          <t xml:space="preserve">,650*2=15,300 + </t>
        </r>
        <r>
          <rPr>
            <b/>
            <sz val="9"/>
            <color indexed="81"/>
            <rFont val="Verdana"/>
          </rPr>
          <t>wiggle room</t>
        </r>
        <r>
          <rPr>
            <sz val="9"/>
            <color indexed="81"/>
            <rFont val="Verdana"/>
          </rPr>
          <t xml:space="preserve">
</t>
        </r>
      </text>
    </comment>
    <comment ref="A35" authorId="0">
      <text>
        <r>
          <rPr>
            <b/>
            <sz val="9"/>
            <color indexed="81"/>
            <rFont val="Verdana"/>
          </rPr>
          <t>Tracy Van Slyke:</t>
        </r>
        <r>
          <rPr>
            <sz val="9"/>
            <color indexed="81"/>
            <rFont val="Verdana"/>
          </rPr>
          <t xml:space="preserve">
35/hour*20 hrs/a month per group*3 groups=2,100
2,1000*3 months=</t>
        </r>
        <r>
          <rPr>
            <b/>
            <sz val="9"/>
            <color indexed="81"/>
            <rFont val="Verdana"/>
          </rPr>
          <t>6,300</t>
        </r>
        <r>
          <rPr>
            <sz val="9"/>
            <color indexed="81"/>
            <rFont val="Verdana"/>
          </rPr>
          <t xml:space="preserve">
35 hrs/prep * 12 hrs prep per group=</t>
        </r>
        <r>
          <rPr>
            <b/>
            <sz val="9"/>
            <color indexed="81"/>
            <rFont val="Verdana"/>
          </rPr>
          <t xml:space="preserve">1,260
</t>
        </r>
        <r>
          <rPr>
            <sz val="9"/>
            <color indexed="81"/>
            <rFont val="Verdana"/>
          </rPr>
          <t>6,300+1,260=7,650 per prep+3 mos. For 3 groups</t>
        </r>
        <r>
          <rPr>
            <b/>
            <sz val="9"/>
            <color indexed="81"/>
            <rFont val="Verdana"/>
          </rPr>
          <t xml:space="preserve">
7</t>
        </r>
        <r>
          <rPr>
            <sz val="9"/>
            <color indexed="81"/>
            <rFont val="Verdana"/>
          </rPr>
          <t xml:space="preserve">,650*2=15,300 + </t>
        </r>
        <r>
          <rPr>
            <b/>
            <sz val="9"/>
            <color indexed="81"/>
            <rFont val="Verdana"/>
          </rPr>
          <t>wiggle room</t>
        </r>
        <r>
          <rPr>
            <sz val="9"/>
            <color indexed="81"/>
            <rFont val="Verdan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<sst xmlns="http://schemas.openxmlformats.org/spreadsheetml/2006/main" count="78" uniqueCount="63">
  <si>
    <t>(optional)</t>
    <phoneticPr fontId="8" type="noConversion"/>
  </si>
  <si>
    <t>OPTIONAL BIG PICTURE</t>
    <phoneticPr fontId="8" type="noConversion"/>
  </si>
  <si>
    <t>BOTTOM LINE BUDGET</t>
    <phoneticPr fontId="8" type="noConversion"/>
  </si>
  <si>
    <t>{optional}</t>
    <phoneticPr fontId="8" type="noConversion"/>
  </si>
  <si>
    <t>For: Open Society Institute</t>
  </si>
  <si>
    <t>Innovation/Incubation Lab</t>
  </si>
  <si>
    <t>MC Meetings</t>
  </si>
  <si>
    <t>Projected 2010 Revenue</t>
  </si>
  <si>
    <t>TMC Member Fees</t>
  </si>
  <si>
    <t>Other Funding</t>
  </si>
  <si>
    <t>TMC Staff II Lab Management</t>
  </si>
  <si>
    <t>II Lab Project Expenses</t>
  </si>
  <si>
    <t>II Lab Project Revenue</t>
  </si>
  <si>
    <t>1-on-1 Consultant (Part-Time)</t>
  </si>
  <si>
    <t>Small-Group Seed Support (15,000/small group)</t>
  </si>
  <si>
    <t>Operational Costs (lab in-person meetings, phone, web site, supplies, etc..)</t>
  </si>
  <si>
    <t>1-on-1 Seed support for members (3,000/member)</t>
  </si>
  <si>
    <t>Business Support/Audience Development</t>
  </si>
  <si>
    <t>Telephone/Conference Call line</t>
  </si>
  <si>
    <t>Membership/Collaboration</t>
  </si>
  <si>
    <t>Fixed Expenses</t>
  </si>
  <si>
    <t>2008 grant balance carry forward</t>
  </si>
  <si>
    <t>2010 Total</t>
  </si>
  <si>
    <t>Internship Program</t>
  </si>
  <si>
    <t>Arca Foundation</t>
  </si>
  <si>
    <t>Total Project Expenses</t>
  </si>
  <si>
    <t>TMC Total Budget</t>
  </si>
  <si>
    <t>Scholarship Travel Fund</t>
  </si>
  <si>
    <t>Open Society Institute</t>
  </si>
  <si>
    <t>Member Dues</t>
  </si>
  <si>
    <t>Total</t>
  </si>
  <si>
    <t>Personnel</t>
  </si>
  <si>
    <t>Project Director</t>
  </si>
  <si>
    <t>Senior Program Associate</t>
  </si>
  <si>
    <t>Total Personnel</t>
  </si>
  <si>
    <t>Non-personnel admin</t>
  </si>
  <si>
    <t>Travel and Lodging</t>
  </si>
  <si>
    <t>Web site and List Serve</t>
  </si>
  <si>
    <t>Legal</t>
  </si>
  <si>
    <t>Total non-personnel admin</t>
  </si>
  <si>
    <t>Office/office materials</t>
  </si>
  <si>
    <t>Total Fixed Expenses</t>
  </si>
  <si>
    <t>MediaWire</t>
  </si>
  <si>
    <t>MediaWire Bloggers</t>
  </si>
  <si>
    <t>Advertising/Marketing</t>
  </si>
  <si>
    <t>Admin/Overhead</t>
  </si>
  <si>
    <t>Sub-Total Expenses</t>
  </si>
  <si>
    <t>Total Expenses</t>
  </si>
  <si>
    <t>Revenue</t>
  </si>
  <si>
    <t>Personnel Administrative</t>
  </si>
  <si>
    <t>Projected</t>
  </si>
  <si>
    <t>2010 Projected Revenue (Gen Ops)</t>
  </si>
  <si>
    <t>Project Assistant/Part-Time</t>
  </si>
  <si>
    <r>
      <t xml:space="preserve">Projects </t>
    </r>
    <r>
      <rPr>
        <sz val="8"/>
        <rFont val="Verdana"/>
      </rPr>
      <t>(Does not include in-house staff costs)</t>
    </r>
  </si>
  <si>
    <t>The Media Consortium 2010 Projected Budget</t>
  </si>
  <si>
    <t>Prepared: September 2010</t>
  </si>
  <si>
    <t>Internship Stipend ($2,000/intern + taxes)</t>
  </si>
  <si>
    <t>Other</t>
    <phoneticPr fontId="7"/>
  </si>
  <si>
    <t>Personnel - Benefits (based on 25% of salary:  PR tax, insurance, 401K, etc.)</t>
  </si>
  <si>
    <t xml:space="preserve"> </t>
    <phoneticPr fontId="7"/>
  </si>
  <si>
    <t>Wallace Global Fund</t>
    <phoneticPr fontId="7"/>
  </si>
  <si>
    <t>Haas Foundation</t>
    <phoneticPr fontId="7"/>
  </si>
  <si>
    <t>(3 groups)</t>
    <phoneticPr fontId="8" type="noConversion"/>
  </si>
</sst>
</file>

<file path=xl/styles.xml><?xml version="1.0" encoding="utf-8"?>
<styleSheet xmlns="http://schemas.openxmlformats.org/spreadsheetml/2006/main">
  <numFmts count="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#,##0_);\([$$-409]#,##0\)"/>
  </numFmts>
  <fonts count="34">
    <font>
      <sz val="10"/>
      <name val="Verdana"/>
    </font>
    <font>
      <i/>
      <sz val="10"/>
      <name val="Verdana"/>
    </font>
    <font>
      <i/>
      <sz val="10"/>
      <name val="Verdana"/>
    </font>
    <font>
      <b/>
      <sz val="10"/>
      <name val="Verdana"/>
    </font>
    <font>
      <i/>
      <sz val="10"/>
      <name val="Verdana"/>
    </font>
    <font>
      <sz val="10"/>
      <name val="Verdana"/>
    </font>
    <font>
      <u/>
      <sz val="10"/>
      <name val="Verdana"/>
    </font>
    <font>
      <sz val="8"/>
      <name val="Verdana"/>
    </font>
    <font>
      <u/>
      <sz val="10"/>
      <color indexed="61"/>
      <name val="Verdana"/>
    </font>
    <font>
      <b/>
      <sz val="10"/>
      <color indexed="10"/>
      <name val="Verdana"/>
    </font>
    <font>
      <b/>
      <sz val="12"/>
      <color indexed="53"/>
      <name val="Verdana"/>
    </font>
    <font>
      <b/>
      <sz val="10"/>
      <name val="Verdana"/>
    </font>
    <font>
      <b/>
      <sz val="10"/>
      <name val="Verdana"/>
    </font>
    <font>
      <u val="singleAccounting"/>
      <sz val="10"/>
      <name val="Verdana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Verdana"/>
    </font>
    <font>
      <b/>
      <sz val="9"/>
      <color indexed="81"/>
      <name val="Verdana"/>
    </font>
    <font>
      <b/>
      <sz val="10"/>
      <color indexed="57"/>
      <name val="Verdana"/>
    </font>
  </fonts>
  <fills count="1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">
    <xf numFmtId="0" fontId="0" fillId="0" borderId="0"/>
    <xf numFmtId="44" fontId="5" fillId="0" borderId="0" applyFon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2" borderId="0" applyNumberFormat="0" applyBorder="0" applyAlignment="0" applyProtection="0"/>
    <xf numFmtId="0" fontId="14" fillId="5" borderId="0" applyNumberFormat="0" applyBorder="0" applyAlignment="0" applyProtection="0"/>
    <xf numFmtId="0" fontId="14" fillId="3" borderId="0" applyNumberFormat="0" applyBorder="0" applyAlignment="0" applyProtection="0"/>
    <xf numFmtId="0" fontId="14" fillId="6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3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6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4" borderId="0" applyNumberFormat="0" applyBorder="0" applyAlignment="0" applyProtection="0"/>
    <xf numFmtId="0" fontId="15" fillId="11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6" fillId="12" borderId="0" applyNumberFormat="0" applyBorder="0" applyAlignment="0" applyProtection="0"/>
    <xf numFmtId="0" fontId="17" fillId="2" borderId="3" applyNumberFormat="0" applyAlignment="0" applyProtection="0"/>
    <xf numFmtId="0" fontId="18" fillId="13" borderId="4" applyNumberFormat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14" borderId="0" applyNumberFormat="0" applyBorder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4" fillId="3" borderId="3" applyNumberFormat="0" applyAlignment="0" applyProtection="0"/>
    <xf numFmtId="0" fontId="25" fillId="0" borderId="8" applyNumberFormat="0" applyFill="0" applyAlignment="0" applyProtection="0"/>
    <xf numFmtId="0" fontId="26" fillId="15" borderId="0" applyNumberFormat="0" applyBorder="0" applyAlignment="0" applyProtection="0"/>
    <xf numFmtId="0" fontId="5" fillId="16" borderId="9" applyNumberFormat="0" applyFont="0" applyAlignment="0" applyProtection="0"/>
    <xf numFmtId="0" fontId="27" fillId="2" borderId="10" applyNumberFormat="0" applyAlignment="0" applyProtection="0"/>
    <xf numFmtId="0" fontId="28" fillId="0" borderId="0" applyNumberFormat="0" applyFill="0" applyBorder="0" applyAlignment="0" applyProtection="0"/>
    <xf numFmtId="0" fontId="29" fillId="0" borderId="11" applyNumberFormat="0" applyFill="0" applyAlignment="0" applyProtection="0"/>
    <xf numFmtId="0" fontId="30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left" vertical="top" wrapText="1"/>
    </xf>
    <xf numFmtId="0" fontId="6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top" wrapText="1"/>
    </xf>
    <xf numFmtId="0" fontId="4" fillId="0" borderId="0" xfId="0" applyFont="1"/>
    <xf numFmtId="0" fontId="9" fillId="0" borderId="0" xfId="0" applyFont="1" applyAlignment="1">
      <alignment horizontal="left" vertical="top" wrapText="1"/>
    </xf>
    <xf numFmtId="44" fontId="9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0" fillId="0" borderId="0" xfId="0" applyFont="1"/>
    <xf numFmtId="0" fontId="10" fillId="0" borderId="0" xfId="0" applyFont="1" applyFill="1"/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1" fillId="0" borderId="2" xfId="0" applyFont="1" applyBorder="1" applyAlignment="1">
      <alignment horizontal="right" vertical="top" wrapText="1"/>
    </xf>
    <xf numFmtId="164" fontId="0" fillId="0" borderId="2" xfId="0" applyNumberForma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5" fillId="0" borderId="2" xfId="0" applyNumberFormat="1" applyFont="1" applyBorder="1" applyAlignment="1">
      <alignment horizontal="right" vertical="top" wrapText="1"/>
    </xf>
    <xf numFmtId="164" fontId="0" fillId="0" borderId="2" xfId="0" applyNumberFormat="1" applyBorder="1" applyAlignment="1"/>
    <xf numFmtId="164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/>
    <xf numFmtId="164" fontId="0" fillId="0" borderId="2" xfId="0" applyNumberFormat="1" applyBorder="1" applyAlignment="1">
      <alignment horizontal="left" vertical="top" wrapText="1"/>
    </xf>
    <xf numFmtId="164" fontId="3" fillId="0" borderId="2" xfId="0" applyNumberFormat="1" applyFont="1" applyBorder="1" applyAlignment="1">
      <alignment horizontal="center" wrapText="1"/>
    </xf>
    <xf numFmtId="164" fontId="0" fillId="0" borderId="2" xfId="1" applyNumberFormat="1" applyFont="1" applyBorder="1" applyAlignment="1">
      <alignment horizontal="right" vertical="top" wrapText="1"/>
    </xf>
    <xf numFmtId="164" fontId="9" fillId="0" borderId="2" xfId="0" applyNumberFormat="1" applyFont="1" applyBorder="1" applyAlignment="1">
      <alignment horizontal="right" vertical="top" wrapText="1"/>
    </xf>
    <xf numFmtId="0" fontId="12" fillId="0" borderId="0" xfId="0" applyFont="1" applyAlignment="1">
      <alignment horizontal="right" vertical="top" wrapText="1"/>
    </xf>
    <xf numFmtId="0" fontId="11" fillId="0" borderId="1" xfId="0" applyFont="1" applyBorder="1" applyAlignment="1">
      <alignment horizontal="right" vertical="top" wrapText="1"/>
    </xf>
    <xf numFmtId="0" fontId="6" fillId="0" borderId="0" xfId="0" applyFont="1" applyFill="1" applyAlignment="1">
      <alignment horizontal="left" vertical="top" wrapText="1"/>
    </xf>
    <xf numFmtId="3" fontId="0" fillId="0" borderId="0" xfId="0" applyNumberFormat="1" applyAlignment="1">
      <alignment horizontal="left" vertical="top" wrapText="1"/>
    </xf>
    <xf numFmtId="164" fontId="0" fillId="0" borderId="2" xfId="0" applyNumberFormat="1" applyBorder="1" applyAlignment="1">
      <alignment horizontal="right"/>
    </xf>
    <xf numFmtId="164" fontId="3" fillId="0" borderId="2" xfId="1" applyNumberFormat="1" applyFont="1" applyBorder="1" applyAlignment="1">
      <alignment horizontal="right" wrapText="1"/>
    </xf>
    <xf numFmtId="3" fontId="0" fillId="0" borderId="0" xfId="0" applyNumberFormat="1"/>
    <xf numFmtId="3" fontId="3" fillId="0" borderId="0" xfId="0" applyNumberFormat="1" applyFont="1"/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0" xfId="0" applyFont="1"/>
    <xf numFmtId="164" fontId="0" fillId="0" borderId="2" xfId="0" applyNumberFormat="1" applyBorder="1" applyAlignment="1"/>
    <xf numFmtId="164" fontId="13" fillId="0" borderId="2" xfId="0" applyNumberFormat="1" applyFont="1" applyBorder="1" applyAlignment="1"/>
    <xf numFmtId="0" fontId="4" fillId="0" borderId="0" xfId="0" applyFont="1" applyAlignment="1">
      <alignment vertical="top" wrapText="1"/>
    </xf>
    <xf numFmtId="3" fontId="4" fillId="0" borderId="0" xfId="0" applyNumberFormat="1" applyFont="1"/>
    <xf numFmtId="0" fontId="2" fillId="0" borderId="0" xfId="0" applyFont="1" applyAlignment="1">
      <alignment horizontal="left" vertical="top" wrapText="1"/>
    </xf>
    <xf numFmtId="3" fontId="1" fillId="0" borderId="0" xfId="0" applyNumberFormat="1" applyFont="1"/>
    <xf numFmtId="0" fontId="1" fillId="0" borderId="0" xfId="0" applyFont="1"/>
    <xf numFmtId="0" fontId="33" fillId="0" borderId="0" xfId="0" applyFont="1"/>
  </cellXfs>
  <cellStyles count="47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Comma [0]_II Lab 2010 Project Budget" xfId="30"/>
    <cellStyle name="Comma_II Lab 2010 Project Budget" xfId="29"/>
    <cellStyle name="Currency" xfId="1" builtinId="4"/>
    <cellStyle name="Currency [0]_II Lab 2010 Project Budget" xfId="32"/>
    <cellStyle name="Currency_II Lab 2010 Project Budget" xfId="31"/>
    <cellStyle name="Explanatory Text" xfId="33"/>
    <cellStyle name="Good" xfId="34"/>
    <cellStyle name="Heading 1" xfId="35"/>
    <cellStyle name="Heading 2" xfId="36"/>
    <cellStyle name="Heading 3" xfId="37"/>
    <cellStyle name="Heading 4" xfId="38"/>
    <cellStyle name="Input" xfId="39"/>
    <cellStyle name="Linked Cell" xfId="40"/>
    <cellStyle name="Neutral" xfId="41"/>
    <cellStyle name="Normal" xfId="0" builtinId="0"/>
    <cellStyle name="Note" xfId="42"/>
    <cellStyle name="Output" xfId="43"/>
    <cellStyle name="Title" xfId="44"/>
    <cellStyle name="Total" xfId="45"/>
    <cellStyle name="Warning Text" xfId="46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calcChain" Target="calcChain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2</xdr:col>
      <xdr:colOff>622300</xdr:colOff>
      <xdr:row>4</xdr:row>
      <xdr:rowOff>88900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500"/>
          <a:ext cx="4927600" cy="11684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863600</xdr:colOff>
      <xdr:row>7</xdr:row>
      <xdr:rowOff>12700</xdr:rowOff>
    </xdr:to>
    <xdr:pic>
      <xdr:nvPicPr>
        <xdr:cNvPr id="2" name="Picture -10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4927600" cy="1168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D69"/>
  <sheetViews>
    <sheetView tabSelected="1" view="pageLayout" topLeftCell="A22" workbookViewId="0">
      <selection activeCell="C59" sqref="C59"/>
    </sheetView>
  </sheetViews>
  <sheetFormatPr baseColWidth="10" defaultRowHeight="13"/>
  <cols>
    <col min="1" max="1" width="37.85546875" style="1" customWidth="1"/>
    <col min="2" max="2" width="10.5703125" style="1" bestFit="1" customWidth="1"/>
    <col min="3" max="3" width="20" style="1" customWidth="1"/>
    <col min="4" max="16384" width="10.7109375" style="1"/>
  </cols>
  <sheetData>
    <row r="1" spans="1:3" ht="51" customHeight="1"/>
    <row r="6" spans="1:3">
      <c r="A6" s="1" t="s">
        <v>4</v>
      </c>
    </row>
    <row r="7" spans="1:3">
      <c r="A7" s="2" t="s">
        <v>54</v>
      </c>
    </row>
    <row r="8" spans="1:3">
      <c r="A8" t="s">
        <v>55</v>
      </c>
    </row>
    <row r="9" spans="1:3">
      <c r="B9" s="26" t="s">
        <v>50</v>
      </c>
    </row>
    <row r="10" spans="1:3" ht="14" thickBot="1">
      <c r="B10" s="27" t="s">
        <v>22</v>
      </c>
    </row>
    <row r="11" spans="1:3" ht="17" thickTop="1">
      <c r="A11" s="10" t="s">
        <v>48</v>
      </c>
      <c r="B11" s="15"/>
    </row>
    <row r="12" spans="1:3">
      <c r="A12" s="3" t="s">
        <v>51</v>
      </c>
      <c r="B12" s="15"/>
    </row>
    <row r="13" spans="1:3">
      <c r="A13" s="41" t="s">
        <v>28</v>
      </c>
      <c r="B13" s="16">
        <v>100000</v>
      </c>
      <c r="C13" s="29"/>
    </row>
    <row r="14" spans="1:3">
      <c r="A14" s="1" t="s">
        <v>60</v>
      </c>
      <c r="B14" s="16">
        <v>60000</v>
      </c>
      <c r="C14" s="29"/>
    </row>
    <row r="15" spans="1:3">
      <c r="A15" s="41" t="s">
        <v>21</v>
      </c>
      <c r="B15" s="16">
        <v>130000</v>
      </c>
      <c r="C15" s="29"/>
    </row>
    <row r="16" spans="1:3">
      <c r="A16" s="1" t="s">
        <v>29</v>
      </c>
      <c r="B16" s="16">
        <v>16000</v>
      </c>
      <c r="C16" s="29"/>
    </row>
    <row r="17" spans="1:4">
      <c r="A17" s="1" t="s">
        <v>24</v>
      </c>
      <c r="B17" s="16">
        <v>50000</v>
      </c>
      <c r="C17" s="29"/>
    </row>
    <row r="18" spans="1:4">
      <c r="A18" s="1" t="s">
        <v>61</v>
      </c>
      <c r="B18" s="16">
        <v>25000</v>
      </c>
      <c r="C18" s="29"/>
    </row>
    <row r="19" spans="1:4">
      <c r="A19" s="1" t="s">
        <v>57</v>
      </c>
      <c r="B19" s="16">
        <v>25000</v>
      </c>
      <c r="C19" s="29"/>
    </row>
    <row r="20" spans="1:4">
      <c r="A20" s="4" t="s">
        <v>30</v>
      </c>
      <c r="B20" s="17">
        <f>SUM(B13:B19)</f>
        <v>406000</v>
      </c>
    </row>
    <row r="21" spans="1:4">
      <c r="A21" s="4"/>
      <c r="B21" s="17"/>
    </row>
    <row r="22" spans="1:4">
      <c r="A22" s="9"/>
      <c r="B22" s="18"/>
    </row>
    <row r="23" spans="1:4" ht="16">
      <c r="A23" s="11" t="s">
        <v>20</v>
      </c>
      <c r="B23" s="19"/>
    </row>
    <row r="24" spans="1:4">
      <c r="A24" s="5" t="s">
        <v>31</v>
      </c>
      <c r="B24" s="20"/>
    </row>
    <row r="25" spans="1:4">
      <c r="A25" t="s">
        <v>32</v>
      </c>
      <c r="B25" s="19">
        <v>75500</v>
      </c>
      <c r="D25" s="36" t="s">
        <v>58</v>
      </c>
    </row>
    <row r="26" spans="1:4">
      <c r="A26" t="s">
        <v>33</v>
      </c>
      <c r="B26" s="19">
        <v>52000</v>
      </c>
      <c r="D26" s="37">
        <f>+B25*0.25</f>
        <v>18875</v>
      </c>
    </row>
    <row r="27" spans="1:4">
      <c r="A27" t="s">
        <v>52</v>
      </c>
      <c r="B27" s="19">
        <v>23000</v>
      </c>
      <c r="D27" s="37">
        <f>+B26*0.25</f>
        <v>13000</v>
      </c>
    </row>
    <row r="28" spans="1:4" ht="16">
      <c r="A28" t="s">
        <v>49</v>
      </c>
      <c r="B28" s="19">
        <v>37650</v>
      </c>
      <c r="D28" s="38">
        <f>+B27*0.25</f>
        <v>5750</v>
      </c>
    </row>
    <row r="29" spans="1:4">
      <c r="A29" s="3" t="s">
        <v>34</v>
      </c>
      <c r="B29" s="21">
        <f>SUM(B25:B28)</f>
        <v>188150</v>
      </c>
    </row>
    <row r="30" spans="1:4">
      <c r="B30" s="22"/>
    </row>
    <row r="31" spans="1:4">
      <c r="A31" s="5" t="s">
        <v>35</v>
      </c>
      <c r="B31" s="19"/>
    </row>
    <row r="32" spans="1:4">
      <c r="A32" t="s">
        <v>40</v>
      </c>
      <c r="B32" s="19">
        <v>900</v>
      </c>
    </row>
    <row r="33" spans="1:3">
      <c r="A33" t="s">
        <v>18</v>
      </c>
      <c r="B33" s="19">
        <v>1900</v>
      </c>
    </row>
    <row r="34" spans="1:3">
      <c r="A34" t="s">
        <v>36</v>
      </c>
      <c r="B34" s="19">
        <v>2300</v>
      </c>
    </row>
    <row r="35" spans="1:3">
      <c r="A35" t="s">
        <v>37</v>
      </c>
      <c r="B35" s="19">
        <v>3000</v>
      </c>
      <c r="C35" s="1" t="s">
        <v>59</v>
      </c>
    </row>
    <row r="36" spans="1:3">
      <c r="A36" t="s">
        <v>38</v>
      </c>
      <c r="B36" s="19">
        <v>1000</v>
      </c>
    </row>
    <row r="37" spans="1:3">
      <c r="A37" s="3" t="s">
        <v>39</v>
      </c>
      <c r="B37" s="21">
        <f>SUM(B32+B33+B34+B35+B36)</f>
        <v>9100</v>
      </c>
    </row>
    <row r="38" spans="1:3">
      <c r="A38" s="4" t="s">
        <v>41</v>
      </c>
      <c r="B38" s="17">
        <f>SUM(B29+B37)</f>
        <v>197250</v>
      </c>
    </row>
    <row r="39" spans="1:3">
      <c r="B39" s="22"/>
    </row>
    <row r="40" spans="1:3" ht="16">
      <c r="A40" s="12" t="s">
        <v>53</v>
      </c>
      <c r="B40" s="23"/>
    </row>
    <row r="41" spans="1:3">
      <c r="A41" s="8" t="s">
        <v>19</v>
      </c>
      <c r="B41" s="22"/>
    </row>
    <row r="42" spans="1:3">
      <c r="A42" s="1" t="s">
        <v>6</v>
      </c>
      <c r="B42" s="30">
        <v>20000</v>
      </c>
      <c r="C42" s="29"/>
    </row>
    <row r="43" spans="1:3">
      <c r="A43" s="1" t="s">
        <v>27</v>
      </c>
      <c r="B43" s="30">
        <v>12500</v>
      </c>
    </row>
    <row r="44" spans="1:3">
      <c r="A44" s="4" t="s">
        <v>30</v>
      </c>
      <c r="B44" s="17">
        <f>SUM(B42:B43)</f>
        <v>32500</v>
      </c>
    </row>
    <row r="45" spans="1:3" ht="12" customHeight="1">
      <c r="B45" s="16"/>
    </row>
    <row r="46" spans="1:3" ht="15" customHeight="1">
      <c r="A46" s="8" t="s">
        <v>42</v>
      </c>
      <c r="B46" s="16"/>
    </row>
    <row r="47" spans="1:3">
      <c r="A47" s="1" t="s">
        <v>43</v>
      </c>
      <c r="B47" s="16">
        <v>34000</v>
      </c>
      <c r="C47" s="29"/>
    </row>
    <row r="48" spans="1:3">
      <c r="A48" s="1" t="s">
        <v>44</v>
      </c>
      <c r="B48" s="16">
        <v>2000</v>
      </c>
    </row>
    <row r="49" spans="1:2">
      <c r="A49" s="4" t="s">
        <v>30</v>
      </c>
      <c r="B49" s="17">
        <f>SUM(B47:B48)</f>
        <v>36000</v>
      </c>
    </row>
    <row r="50" spans="1:2" ht="12.75" customHeight="1">
      <c r="B50" s="16"/>
    </row>
    <row r="51" spans="1:2" ht="15" customHeight="1">
      <c r="A51" s="8" t="s">
        <v>23</v>
      </c>
      <c r="B51" s="16"/>
    </row>
    <row r="52" spans="1:2">
      <c r="A52" s="4" t="s">
        <v>56</v>
      </c>
      <c r="B52" s="17">
        <v>34000</v>
      </c>
    </row>
    <row r="53" spans="1:2">
      <c r="B53" s="16"/>
    </row>
    <row r="54" spans="1:2">
      <c r="A54" s="28" t="s">
        <v>5</v>
      </c>
      <c r="B54" s="17">
        <v>55000</v>
      </c>
    </row>
    <row r="55" spans="1:2">
      <c r="A55" s="9"/>
      <c r="B55" s="16"/>
    </row>
    <row r="56" spans="1:2" ht="18" customHeight="1">
      <c r="A56" s="8" t="s">
        <v>17</v>
      </c>
      <c r="B56" s="17">
        <v>25000</v>
      </c>
    </row>
    <row r="57" spans="1:2" ht="14" customHeight="1">
      <c r="A57" s="14" t="s">
        <v>25</v>
      </c>
      <c r="B57" s="31">
        <f>SUM(B54+B52+B49+B44 +B56)</f>
        <v>182500</v>
      </c>
    </row>
    <row r="58" spans="1:2" ht="24" customHeight="1">
      <c r="A58" s="13" t="s">
        <v>26</v>
      </c>
      <c r="B58" s="23"/>
    </row>
    <row r="59" spans="1:2">
      <c r="A59" s="1" t="s">
        <v>46</v>
      </c>
      <c r="B59" s="24">
        <f>SUM(B38+B57)</f>
        <v>379750</v>
      </c>
    </row>
    <row r="60" spans="1:2">
      <c r="A60" s="1" t="s">
        <v>45</v>
      </c>
      <c r="B60" s="16">
        <f>0.07*B59</f>
        <v>26582.500000000004</v>
      </c>
    </row>
    <row r="61" spans="1:2">
      <c r="A61" s="6" t="s">
        <v>47</v>
      </c>
      <c r="B61" s="25">
        <f>SUM(B59+B60)</f>
        <v>406332.5</v>
      </c>
    </row>
    <row r="62" spans="1:2">
      <c r="A62" s="6"/>
      <c r="B62" s="7"/>
    </row>
    <row r="63" spans="1:2" ht="27" customHeight="1">
      <c r="B63" s="8"/>
    </row>
    <row r="65" spans="2:2" ht="47" customHeight="1">
      <c r="B65" s="8"/>
    </row>
    <row r="67" spans="2:2" ht="27.75" customHeight="1">
      <c r="B67" s="8"/>
    </row>
    <row r="69" spans="2:2" ht="36.75" customHeight="1">
      <c r="B69" s="8"/>
    </row>
  </sheetData>
  <phoneticPr fontId="7"/>
  <printOptions horizontalCentered="1"/>
  <pageMargins left="0.25" right="0.25" top="0.7" bottom="0.75" header="0.25" footer="0.5"/>
  <pageSetup scale="65" orientation="portrait" horizontalDpi="4294967292" verticalDpi="4294967292"/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1:C42"/>
  <sheetViews>
    <sheetView view="pageLayout" topLeftCell="A16" workbookViewId="0">
      <selection activeCell="B17" sqref="B17"/>
    </sheetView>
  </sheetViews>
  <sheetFormatPr baseColWidth="10" defaultRowHeight="13"/>
  <cols>
    <col min="1" max="1" width="35" customWidth="1"/>
    <col min="3" max="3" width="21.7109375" customWidth="1"/>
  </cols>
  <sheetData>
    <row r="11" spans="1:2">
      <c r="A11" s="44" t="s">
        <v>1</v>
      </c>
    </row>
    <row r="12" spans="1:2" ht="16">
      <c r="A12" s="10" t="s">
        <v>12</v>
      </c>
    </row>
    <row r="13" spans="1:2">
      <c r="A13" t="s">
        <v>7</v>
      </c>
    </row>
    <row r="14" spans="1:2">
      <c r="A14" t="s">
        <v>28</v>
      </c>
      <c r="B14" s="32">
        <v>55000</v>
      </c>
    </row>
    <row r="15" spans="1:2">
      <c r="A15" t="s">
        <v>8</v>
      </c>
      <c r="B15" s="32">
        <v>8000</v>
      </c>
    </row>
    <row r="16" spans="1:2">
      <c r="A16" t="s">
        <v>9</v>
      </c>
      <c r="B16" s="32">
        <v>30000</v>
      </c>
    </row>
    <row r="17" spans="1:3">
      <c r="A17" s="3" t="s">
        <v>30</v>
      </c>
      <c r="B17" s="33">
        <f>SUM(B14:B16)</f>
        <v>93000</v>
      </c>
    </row>
    <row r="19" spans="1:3" ht="16">
      <c r="A19" s="10" t="s">
        <v>11</v>
      </c>
    </row>
    <row r="20" spans="1:3">
      <c r="A20" t="s">
        <v>13</v>
      </c>
      <c r="B20" s="32">
        <v>9000</v>
      </c>
      <c r="C20" t="s">
        <v>62</v>
      </c>
    </row>
    <row r="21" spans="1:3" ht="35" customHeight="1">
      <c r="A21" s="39" t="s">
        <v>16</v>
      </c>
      <c r="B21" s="40">
        <v>12000</v>
      </c>
      <c r="C21" s="5" t="s">
        <v>3</v>
      </c>
    </row>
    <row r="22" spans="1:3" ht="40" customHeight="1">
      <c r="A22" s="34" t="s">
        <v>14</v>
      </c>
      <c r="B22" s="32">
        <v>36000</v>
      </c>
    </row>
    <row r="23" spans="1:3" ht="21" customHeight="1">
      <c r="A23" t="s">
        <v>10</v>
      </c>
      <c r="B23" s="42">
        <v>25000</v>
      </c>
      <c r="C23" s="43" t="s">
        <v>0</v>
      </c>
    </row>
    <row r="24" spans="1:3" ht="44" customHeight="1">
      <c r="A24" s="34" t="s">
        <v>15</v>
      </c>
      <c r="B24" s="32">
        <v>10000</v>
      </c>
    </row>
    <row r="25" spans="1:3">
      <c r="A25" s="35" t="s">
        <v>30</v>
      </c>
      <c r="B25" s="33">
        <f>SUM(B20:B24)</f>
        <v>92000</v>
      </c>
    </row>
    <row r="27" spans="1:3">
      <c r="A27" s="44" t="s">
        <v>2</v>
      </c>
    </row>
    <row r="28" spans="1:3" ht="16">
      <c r="A28" s="10" t="s">
        <v>12</v>
      </c>
    </row>
    <row r="29" spans="1:3">
      <c r="A29" s="43" t="s">
        <v>7</v>
      </c>
    </row>
    <row r="30" spans="1:3">
      <c r="A30" t="s">
        <v>28</v>
      </c>
      <c r="B30" s="32">
        <v>55000</v>
      </c>
    </row>
    <row r="31" spans="1:3">
      <c r="A31" t="s">
        <v>8</v>
      </c>
      <c r="B31" s="32">
        <v>8000</v>
      </c>
    </row>
    <row r="32" spans="1:3">
      <c r="A32" s="3" t="s">
        <v>30</v>
      </c>
      <c r="B32" s="33">
        <f>SUM(B30:B31)</f>
        <v>63000</v>
      </c>
    </row>
    <row r="34" spans="1:2" ht="16">
      <c r="A34" s="10" t="s">
        <v>11</v>
      </c>
    </row>
    <row r="35" spans="1:2">
      <c r="A35" t="s">
        <v>13</v>
      </c>
      <c r="B35" s="32">
        <v>9000</v>
      </c>
    </row>
    <row r="36" spans="1:2" ht="26">
      <c r="A36" s="34" t="s">
        <v>14</v>
      </c>
      <c r="B36" s="32">
        <v>36000</v>
      </c>
    </row>
    <row r="37" spans="1:2" ht="26">
      <c r="A37" s="34" t="s">
        <v>15</v>
      </c>
      <c r="B37" s="32">
        <v>10000</v>
      </c>
    </row>
    <row r="38" spans="1:2">
      <c r="A38" s="35" t="s">
        <v>30</v>
      </c>
      <c r="B38" s="33">
        <f>SUM(B35:B37)</f>
        <v>55000</v>
      </c>
    </row>
    <row r="42" spans="1:2" ht="16"/>
  </sheetData>
  <phoneticPr fontId="8" type="noConversion"/>
  <pageMargins left="0.75" right="0.75" top="1" bottom="1" header="0.5" footer="0.5"/>
  <pageSetup orientation="portrait" horizontalDpi="4294967292" verticalDpi="4294967292"/>
  <drawing r:id="rId1"/>
  <legacyDrawing r:id="rId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TMC 2010 Gen Ops</vt:lpstr>
      <vt:lpstr>II Lab 2010 Project Budget</vt:lpstr>
    </vt:vector>
  </TitlesOfParts>
  <Company>The Media Consortium 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Van Slyke</dc:creator>
  <cp:lastModifiedBy>Tracy Van Slyke</cp:lastModifiedBy>
  <cp:lastPrinted>2009-06-26T18:12:36Z</cp:lastPrinted>
  <dcterms:created xsi:type="dcterms:W3CDTF">2008-12-01T17:36:03Z</dcterms:created>
  <dcterms:modified xsi:type="dcterms:W3CDTF">2010-01-22T20:18:32Z</dcterms:modified>
</cp:coreProperties>
</file>