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8860" yWindow="1680" windowWidth="25040" windowHeight="178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3" i="1" l="1"/>
  <c r="B79" i="1"/>
  <c r="B87" i="1"/>
  <c r="B90" i="1"/>
  <c r="B27" i="1"/>
  <c r="B23" i="1"/>
  <c r="B33" i="1"/>
  <c r="B18" i="1"/>
  <c r="B35" i="1"/>
  <c r="B50" i="1"/>
  <c r="B53" i="1"/>
  <c r="B60" i="1"/>
  <c r="B62" i="1"/>
  <c r="B93" i="1"/>
  <c r="B96" i="1"/>
</calcChain>
</file>

<file path=xl/sharedStrings.xml><?xml version="1.0" encoding="utf-8"?>
<sst xmlns="http://schemas.openxmlformats.org/spreadsheetml/2006/main" count="76" uniqueCount="74">
  <si>
    <t>TMC 2013 Budget Draft--by revenue/expenses overall</t>
  </si>
  <si>
    <t>Proposed  Revenue</t>
  </si>
  <si>
    <t>Proposed 2013</t>
  </si>
  <si>
    <t>Unrestricted Grants</t>
    <phoneticPr fontId="0" type="noConversion"/>
  </si>
  <si>
    <t>Wallace Global</t>
  </si>
  <si>
    <t>Restricted Grants--none confirmed; all projected</t>
  </si>
  <si>
    <t>Media Democracy Fund (MPREP)</t>
  </si>
  <si>
    <t>EBS Companies (Metric Collaborative Experiment)</t>
    <phoneticPr fontId="0" type="noConversion"/>
  </si>
  <si>
    <t>Deutsch Foundation (Metric Collaborative Experiment)</t>
  </si>
  <si>
    <t>Anonymous Donor (Metric Collaborative Experiment)</t>
  </si>
  <si>
    <t>Total Grant Funding</t>
  </si>
  <si>
    <t>Donations</t>
  </si>
  <si>
    <t>Individual Donor Campaign</t>
  </si>
  <si>
    <t>Major Donors</t>
  </si>
  <si>
    <t>Total Donations</t>
  </si>
  <si>
    <t>Sponsorships</t>
  </si>
  <si>
    <t>Annual Meeting</t>
    <phoneticPr fontId="0" type="noConversion"/>
  </si>
  <si>
    <t>Total Sponsorships</t>
  </si>
  <si>
    <t>Earned Revenue</t>
  </si>
  <si>
    <t>Memberships</t>
  </si>
  <si>
    <t>Innovation/Incubation Lab Fees</t>
    <phoneticPr fontId="0" type="noConversion"/>
  </si>
  <si>
    <t>Non-Member Annual Meeting Reg Fees</t>
  </si>
  <si>
    <t>Total Earned Revenue</t>
    <phoneticPr fontId="0" type="noConversion"/>
  </si>
  <si>
    <t>Total Proposed Revenue</t>
  </si>
  <si>
    <t>Expense</t>
  </si>
  <si>
    <t>General Operations Expense</t>
  </si>
  <si>
    <t>Personnel</t>
  </si>
  <si>
    <t>Salaries--FTE</t>
  </si>
  <si>
    <t>Jo Ellen</t>
  </si>
  <si>
    <t>benefits</t>
  </si>
  <si>
    <t>Contractors</t>
  </si>
  <si>
    <t>Social Media Curator ($15/hr * 10 hrs)</t>
  </si>
  <si>
    <r>
      <t xml:space="preserve">Website </t>
    </r>
    <r>
      <rPr>
        <sz val="10"/>
        <rFont val="Verdana"/>
      </rPr>
      <t>Consultant</t>
    </r>
  </si>
  <si>
    <t>Interns</t>
  </si>
  <si>
    <t>Contractor Reimbursement</t>
  </si>
  <si>
    <t xml:space="preserve">Total Personnel </t>
  </si>
  <si>
    <t xml:space="preserve">Non-personnel Administrative </t>
  </si>
  <si>
    <t>Fiscal Sponsor Fee (7% of all grants)</t>
  </si>
  <si>
    <t>Office supplies</t>
    <phoneticPr fontId="0" type="noConversion"/>
  </si>
  <si>
    <t>Office Space</t>
    <phoneticPr fontId="0" type="noConversion"/>
  </si>
  <si>
    <t>Communications (webhost, webinar software, urls)</t>
  </si>
  <si>
    <t>Non-TMC Conf/Org Registration</t>
  </si>
  <si>
    <t>Travel/Lodging</t>
  </si>
  <si>
    <t>Entertainment/Meals</t>
  </si>
  <si>
    <t xml:space="preserve">Total Non-Personnel Administrative </t>
  </si>
  <si>
    <t>Total General Operations Expense</t>
  </si>
  <si>
    <t>Project Expense</t>
    <phoneticPr fontId="0" type="noConversion"/>
  </si>
  <si>
    <t>TMC Annual Meeting</t>
  </si>
  <si>
    <t>Media Policy Reporting and Education Program</t>
  </si>
  <si>
    <t>FNP (2100)</t>
  </si>
  <si>
    <r>
      <t>Staff Time ($</t>
    </r>
    <r>
      <rPr>
        <sz val="10"/>
        <rFont val="Verdana"/>
      </rPr>
      <t>15,000</t>
    </r>
    <r>
      <rPr>
        <sz val="10"/>
        <rFont val="Verdana"/>
      </rPr>
      <t>)</t>
    </r>
    <r>
      <rPr>
        <sz val="10"/>
        <rFont val="Verdana"/>
      </rPr>
      <t xml:space="preserve"> + Intern (3,000)</t>
    </r>
  </si>
  <si>
    <t>MPREP Reporting Fund</t>
  </si>
  <si>
    <t>MP Ed and Reporting Total</t>
    <phoneticPr fontId="0" type="noConversion"/>
  </si>
  <si>
    <t>Metrics Experiment</t>
  </si>
  <si>
    <t>FNP (10,150)</t>
  </si>
  <si>
    <r>
      <t>Staff Time (</t>
    </r>
    <r>
      <rPr>
        <sz val="10"/>
        <rFont val="Verdana"/>
      </rPr>
      <t>$22,000)</t>
    </r>
  </si>
  <si>
    <t>Metrics Reporting Fund</t>
  </si>
  <si>
    <t>Contingency</t>
  </si>
  <si>
    <t>Total Metrics Experiment</t>
  </si>
  <si>
    <t>Total Project Expense (Direct Costs)</t>
  </si>
  <si>
    <t>Total Expenses</t>
    <phoneticPr fontId="0" type="noConversion"/>
  </si>
  <si>
    <t>Balance</t>
    <phoneticPr fontId="0" type="noConversion"/>
  </si>
  <si>
    <t>Notes</t>
  </si>
  <si>
    <t>Kevin, this was booked in 2012</t>
  </si>
  <si>
    <t>This was booked in 2012</t>
  </si>
  <si>
    <t>Seattle Foundation (Metric Collaborative Experiment)</t>
  </si>
  <si>
    <t>Funder tbd</t>
  </si>
  <si>
    <t>Event Rental</t>
  </si>
  <si>
    <t>Travel &amp; Hotel</t>
  </si>
  <si>
    <t>Meals and Entertainment</t>
  </si>
  <si>
    <t>Office Supplies</t>
  </si>
  <si>
    <t>Postage</t>
  </si>
  <si>
    <t>Equipment Rental</t>
  </si>
  <si>
    <t>Total  Annual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</si>
</sst>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1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10"/>
      <color rgb="FFFF0000"/>
      <name val="Verdana"/>
      <family val="2"/>
    </font>
    <font>
      <b/>
      <sz val="10"/>
      <color indexed="10"/>
      <name val="Verdana"/>
      <family val="2"/>
    </font>
    <font>
      <sz val="10"/>
      <name val="Verdana"/>
    </font>
    <font>
      <sz val="10"/>
      <color theme="5"/>
      <name val="Verdana"/>
    </font>
    <font>
      <b/>
      <u/>
      <sz val="10"/>
      <name val="Verdana"/>
      <family val="2"/>
    </font>
    <font>
      <i/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0" xfId="0" applyFont="1"/>
    <xf numFmtId="0" fontId="3" fillId="0" borderId="0" xfId="0" applyFont="1"/>
    <xf numFmtId="3" fontId="0" fillId="0" borderId="0" xfId="0" applyNumberFormat="1" applyAlignment="1">
      <alignment horizontal="right"/>
    </xf>
    <xf numFmtId="0" fontId="4" fillId="0" borderId="0" xfId="0" applyFont="1"/>
    <xf numFmtId="3" fontId="2" fillId="0" borderId="0" xfId="0" applyNumberFormat="1" applyFont="1" applyAlignment="1">
      <alignment horizontal="right"/>
    </xf>
    <xf numFmtId="3" fontId="0" fillId="0" borderId="0" xfId="0" applyNumberFormat="1" applyFont="1"/>
    <xf numFmtId="3" fontId="5" fillId="0" borderId="0" xfId="0" applyNumberFormat="1" applyFont="1"/>
    <xf numFmtId="3" fontId="3" fillId="0" borderId="0" xfId="0" applyNumberFormat="1" applyFont="1"/>
    <xf numFmtId="0" fontId="5" fillId="0" borderId="0" xfId="0" applyFont="1"/>
    <xf numFmtId="0" fontId="6" fillId="0" borderId="0" xfId="0" applyFont="1"/>
    <xf numFmtId="3" fontId="6" fillId="0" borderId="0" xfId="0" applyNumberFormat="1" applyFont="1"/>
    <xf numFmtId="3" fontId="2" fillId="0" borderId="0" xfId="0" applyNumberFormat="1" applyFont="1"/>
    <xf numFmtId="3" fontId="4" fillId="0" borderId="0" xfId="0" applyNumberFormat="1" applyFont="1"/>
    <xf numFmtId="0" fontId="7" fillId="0" borderId="0" xfId="0" applyFont="1"/>
    <xf numFmtId="0" fontId="8" fillId="0" borderId="0" xfId="0" applyFont="1"/>
    <xf numFmtId="3" fontId="1" fillId="0" borderId="0" xfId="0" applyNumberFormat="1" applyFont="1"/>
    <xf numFmtId="164" fontId="0" fillId="0" borderId="0" xfId="0" applyNumberFormat="1"/>
    <xf numFmtId="0" fontId="1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"/>
  <sheetViews>
    <sheetView tabSelected="1" topLeftCell="A21" workbookViewId="0">
      <selection activeCell="F21" sqref="F21"/>
    </sheetView>
  </sheetViews>
  <sheetFormatPr baseColWidth="10" defaultRowHeight="15" x14ac:dyDescent="0"/>
  <cols>
    <col min="1" max="1" width="54.33203125" customWidth="1"/>
    <col min="2" max="2" width="17.33203125" style="2" bestFit="1" customWidth="1"/>
  </cols>
  <sheetData>
    <row r="1" spans="1:3">
      <c r="A1" s="1" t="s">
        <v>0</v>
      </c>
    </row>
    <row r="2" spans="1:3">
      <c r="A2" s="3"/>
    </row>
    <row r="3" spans="1:3">
      <c r="B3" s="5"/>
    </row>
    <row r="4" spans="1:3">
      <c r="A4" s="6" t="s">
        <v>1</v>
      </c>
      <c r="B4" s="7" t="s">
        <v>2</v>
      </c>
      <c r="C4" t="s">
        <v>62</v>
      </c>
    </row>
    <row r="6" spans="1:3">
      <c r="A6" s="1" t="s">
        <v>3</v>
      </c>
    </row>
    <row r="7" spans="1:3">
      <c r="A7" s="3" t="s">
        <v>4</v>
      </c>
      <c r="B7" s="8">
        <v>30000</v>
      </c>
      <c r="C7" t="s">
        <v>63</v>
      </c>
    </row>
    <row r="9" spans="1:3">
      <c r="A9" s="1" t="s">
        <v>5</v>
      </c>
    </row>
    <row r="10" spans="1:3">
      <c r="A10" s="3"/>
      <c r="B10" s="9"/>
    </row>
    <row r="11" spans="1:3">
      <c r="A11" s="3" t="s">
        <v>6</v>
      </c>
      <c r="B11" s="10">
        <v>25000</v>
      </c>
    </row>
    <row r="12" spans="1:3">
      <c r="A12" s="11" t="s">
        <v>7</v>
      </c>
      <c r="B12" s="2">
        <v>69000</v>
      </c>
    </row>
    <row r="13" spans="1:3">
      <c r="A13" s="3" t="s">
        <v>8</v>
      </c>
      <c r="B13" s="2">
        <v>22750</v>
      </c>
      <c r="C13" t="s">
        <v>64</v>
      </c>
    </row>
    <row r="14" spans="1:3">
      <c r="A14" s="3" t="s">
        <v>65</v>
      </c>
      <c r="B14" s="2">
        <v>25000</v>
      </c>
      <c r="C14" t="s">
        <v>64</v>
      </c>
    </row>
    <row r="15" spans="1:3">
      <c r="A15" s="3" t="s">
        <v>9</v>
      </c>
      <c r="B15" s="2">
        <v>25000</v>
      </c>
    </row>
    <row r="16" spans="1:3">
      <c r="A16" s="20" t="s">
        <v>66</v>
      </c>
      <c r="B16" s="18">
        <v>10000</v>
      </c>
    </row>
    <row r="17" spans="1:3">
      <c r="A17" s="4"/>
    </row>
    <row r="18" spans="1:3">
      <c r="A18" s="1" t="s">
        <v>10</v>
      </c>
      <c r="B18" s="14">
        <f>SUM(B7:B16)</f>
        <v>206750</v>
      </c>
    </row>
    <row r="19" spans="1:3">
      <c r="A19" s="1"/>
      <c r="B19" s="14"/>
    </row>
    <row r="20" spans="1:3">
      <c r="A20" s="1" t="s">
        <v>11</v>
      </c>
      <c r="B20" s="14"/>
    </row>
    <row r="21" spans="1:3">
      <c r="A21" s="11" t="s">
        <v>12</v>
      </c>
      <c r="B21" s="9">
        <v>0</v>
      </c>
    </row>
    <row r="22" spans="1:3">
      <c r="A22" s="12" t="s">
        <v>13</v>
      </c>
      <c r="B22" s="18">
        <v>2500</v>
      </c>
    </row>
    <row r="23" spans="1:3">
      <c r="A23" s="1" t="s">
        <v>14</v>
      </c>
      <c r="B23" s="14">
        <f>SUM(B21:B22)</f>
        <v>2500</v>
      </c>
    </row>
    <row r="24" spans="1:3">
      <c r="A24" s="1"/>
    </row>
    <row r="25" spans="1:3">
      <c r="A25" s="1" t="s">
        <v>15</v>
      </c>
    </row>
    <row r="26" spans="1:3">
      <c r="A26" s="11" t="s">
        <v>16</v>
      </c>
    </row>
    <row r="27" spans="1:3">
      <c r="A27" s="1" t="s">
        <v>17</v>
      </c>
      <c r="B27" s="14">
        <f>SUM(B26:B26)</f>
        <v>0</v>
      </c>
    </row>
    <row r="29" spans="1:3">
      <c r="A29" s="1" t="s">
        <v>18</v>
      </c>
    </row>
    <row r="30" spans="1:3">
      <c r="A30" t="s">
        <v>19</v>
      </c>
      <c r="B30" s="2">
        <v>18000</v>
      </c>
      <c r="C30">
        <v>1714101</v>
      </c>
    </row>
    <row r="31" spans="1:3">
      <c r="A31" t="s">
        <v>20</v>
      </c>
      <c r="B31" s="2">
        <v>1000</v>
      </c>
      <c r="C31">
        <v>1714102</v>
      </c>
    </row>
    <row r="32" spans="1:3">
      <c r="A32" s="12" t="s">
        <v>21</v>
      </c>
      <c r="B32" s="13">
        <v>2500</v>
      </c>
      <c r="C32">
        <v>1714104</v>
      </c>
    </row>
    <row r="33" spans="1:3">
      <c r="A33" s="1" t="s">
        <v>22</v>
      </c>
      <c r="B33" s="14">
        <f>SUM(B30:B32)</f>
        <v>21500</v>
      </c>
    </row>
    <row r="35" spans="1:3">
      <c r="A35" s="6" t="s">
        <v>23</v>
      </c>
      <c r="B35" s="15">
        <f>SUM(B27+B23+B33+B18)</f>
        <v>230750</v>
      </c>
    </row>
    <row r="37" spans="1:3">
      <c r="A37" s="6" t="s">
        <v>24</v>
      </c>
      <c r="B37" s="14" t="s">
        <v>2</v>
      </c>
    </row>
    <row r="38" spans="1:3">
      <c r="A38" s="1" t="s">
        <v>25</v>
      </c>
    </row>
    <row r="39" spans="1:3">
      <c r="A39" s="1"/>
    </row>
    <row r="40" spans="1:3">
      <c r="A40" s="16" t="s">
        <v>26</v>
      </c>
    </row>
    <row r="41" spans="1:3">
      <c r="A41" s="17" t="s">
        <v>27</v>
      </c>
    </row>
    <row r="42" spans="1:3">
      <c r="A42" s="11" t="s">
        <v>28</v>
      </c>
      <c r="B42" s="2">
        <v>50000</v>
      </c>
    </row>
    <row r="43" spans="1:3">
      <c r="A43" s="3" t="s">
        <v>29</v>
      </c>
      <c r="B43" s="2">
        <v>17644</v>
      </c>
    </row>
    <row r="44" spans="1:3">
      <c r="A44" s="11"/>
    </row>
    <row r="45" spans="1:3">
      <c r="A45" s="17" t="s">
        <v>30</v>
      </c>
      <c r="B45" s="14"/>
    </row>
    <row r="46" spans="1:3">
      <c r="A46" s="11" t="s">
        <v>31</v>
      </c>
      <c r="B46" s="2">
        <v>0</v>
      </c>
    </row>
    <row r="47" spans="1:3">
      <c r="A47" s="3" t="s">
        <v>32</v>
      </c>
      <c r="B47" s="2">
        <v>2500</v>
      </c>
      <c r="C47">
        <v>1745250</v>
      </c>
    </row>
    <row r="48" spans="1:3">
      <c r="A48" s="3" t="s">
        <v>33</v>
      </c>
      <c r="B48" s="2">
        <v>0</v>
      </c>
    </row>
    <row r="49" spans="1:3">
      <c r="A49" s="3" t="s">
        <v>34</v>
      </c>
      <c r="B49" s="2">
        <v>0</v>
      </c>
    </row>
    <row r="50" spans="1:3">
      <c r="A50" s="1" t="s">
        <v>35</v>
      </c>
      <c r="B50" s="14">
        <f>SUM(B41:B49)</f>
        <v>70144</v>
      </c>
    </row>
    <row r="52" spans="1:3">
      <c r="A52" s="1" t="s">
        <v>36</v>
      </c>
    </row>
    <row r="53" spans="1:3">
      <c r="A53" s="3" t="s">
        <v>37</v>
      </c>
      <c r="B53" s="2">
        <f>B18*0.07+B23*0.07</f>
        <v>14647.500000000002</v>
      </c>
    </row>
    <row r="54" spans="1:3">
      <c r="A54" t="s">
        <v>38</v>
      </c>
      <c r="B54" s="2">
        <v>300</v>
      </c>
      <c r="C54">
        <v>1745267</v>
      </c>
    </row>
    <row r="55" spans="1:3">
      <c r="A55" t="s">
        <v>39</v>
      </c>
      <c r="B55" s="2">
        <v>0</v>
      </c>
    </row>
    <row r="56" spans="1:3">
      <c r="A56" s="3" t="s">
        <v>40</v>
      </c>
      <c r="B56" s="2">
        <v>1250</v>
      </c>
      <c r="C56">
        <v>1745266</v>
      </c>
    </row>
    <row r="57" spans="1:3">
      <c r="A57" s="11" t="s">
        <v>41</v>
      </c>
      <c r="B57" s="2">
        <v>750</v>
      </c>
      <c r="C57">
        <v>1745275</v>
      </c>
    </row>
    <row r="58" spans="1:3">
      <c r="A58" t="s">
        <v>42</v>
      </c>
      <c r="B58" s="2">
        <v>10000</v>
      </c>
      <c r="C58">
        <v>1745273</v>
      </c>
    </row>
    <row r="59" spans="1:3">
      <c r="A59" t="s">
        <v>43</v>
      </c>
      <c r="B59" s="9">
        <v>2500</v>
      </c>
      <c r="C59">
        <v>1745274</v>
      </c>
    </row>
    <row r="60" spans="1:3">
      <c r="A60" s="1" t="s">
        <v>44</v>
      </c>
      <c r="B60" s="14">
        <f>SUM(B53:B59)</f>
        <v>29447.5</v>
      </c>
    </row>
    <row r="61" spans="1:3">
      <c r="A61" s="1"/>
    </row>
    <row r="62" spans="1:3">
      <c r="A62" s="1" t="s">
        <v>45</v>
      </c>
      <c r="B62" s="14">
        <f>SUM(B50+B60)</f>
        <v>99591.5</v>
      </c>
    </row>
    <row r="64" spans="1:3">
      <c r="A64" s="6" t="s">
        <v>46</v>
      </c>
    </row>
    <row r="65" spans="1:3">
      <c r="A65" s="1" t="s">
        <v>47</v>
      </c>
    </row>
    <row r="66" spans="1:3">
      <c r="A66" s="11" t="s">
        <v>67</v>
      </c>
      <c r="B66" s="19">
        <v>0</v>
      </c>
      <c r="C66">
        <v>1745279</v>
      </c>
    </row>
    <row r="67" spans="1:3">
      <c r="A67" s="11" t="s">
        <v>69</v>
      </c>
      <c r="B67" s="19">
        <v>8274</v>
      </c>
      <c r="C67">
        <v>1745274</v>
      </c>
    </row>
    <row r="68" spans="1:3">
      <c r="A68" s="11" t="s">
        <v>68</v>
      </c>
      <c r="B68" s="19">
        <v>2200</v>
      </c>
      <c r="C68">
        <v>1745273</v>
      </c>
    </row>
    <row r="69" spans="1:3">
      <c r="A69" t="s">
        <v>70</v>
      </c>
      <c r="B69" s="19">
        <v>250</v>
      </c>
      <c r="C69">
        <v>1745267</v>
      </c>
    </row>
    <row r="70" spans="1:3">
      <c r="A70" t="s">
        <v>71</v>
      </c>
      <c r="B70" s="19">
        <v>100</v>
      </c>
      <c r="C70">
        <v>1745272</v>
      </c>
    </row>
    <row r="71" spans="1:3">
      <c r="A71" t="s">
        <v>72</v>
      </c>
      <c r="B71" s="19">
        <v>150</v>
      </c>
      <c r="C71">
        <v>1745268</v>
      </c>
    </row>
    <row r="72" spans="1:3">
      <c r="B72" s="19"/>
    </row>
    <row r="73" spans="1:3">
      <c r="A73" s="1" t="s">
        <v>73</v>
      </c>
      <c r="B73" s="14">
        <f>SUM(B66:B72)</f>
        <v>10974</v>
      </c>
    </row>
    <row r="75" spans="1:3">
      <c r="A75" s="1" t="s">
        <v>48</v>
      </c>
    </row>
    <row r="76" spans="1:3">
      <c r="A76" s="3" t="s">
        <v>49</v>
      </c>
    </row>
    <row r="77" spans="1:3">
      <c r="A77" s="3" t="s">
        <v>50</v>
      </c>
    </row>
    <row r="78" spans="1:3">
      <c r="A78" s="11" t="s">
        <v>51</v>
      </c>
      <c r="B78" s="2">
        <v>8250</v>
      </c>
      <c r="C78">
        <v>1745276</v>
      </c>
    </row>
    <row r="79" spans="1:3">
      <c r="A79" s="1" t="s">
        <v>52</v>
      </c>
      <c r="B79" s="14">
        <f>SUM(B78:B78)</f>
        <v>8250</v>
      </c>
    </row>
    <row r="80" spans="1:3">
      <c r="A80" s="1"/>
      <c r="B80" s="14"/>
    </row>
    <row r="81" spans="1:3">
      <c r="A81" s="1"/>
    </row>
    <row r="82" spans="1:3">
      <c r="A82" s="1" t="s">
        <v>53</v>
      </c>
    </row>
    <row r="83" spans="1:3">
      <c r="A83" s="3" t="s">
        <v>54</v>
      </c>
    </row>
    <row r="84" spans="1:3">
      <c r="A84" s="3" t="s">
        <v>55</v>
      </c>
    </row>
    <row r="85" spans="1:3">
      <c r="A85" s="11" t="s">
        <v>56</v>
      </c>
      <c r="B85" s="9">
        <v>102000</v>
      </c>
      <c r="C85">
        <v>1745276</v>
      </c>
    </row>
    <row r="86" spans="1:3">
      <c r="A86" s="3" t="s">
        <v>57</v>
      </c>
      <c r="B86" s="9">
        <v>10000</v>
      </c>
    </row>
    <row r="87" spans="1:3">
      <c r="A87" s="1" t="s">
        <v>58</v>
      </c>
      <c r="B87" s="14">
        <f>SUM(B85:B86)</f>
        <v>112000</v>
      </c>
    </row>
    <row r="88" spans="1:3" ht="16" customHeight="1">
      <c r="A88" s="1"/>
      <c r="B88" s="14"/>
    </row>
    <row r="89" spans="1:3">
      <c r="A89" s="11"/>
    </row>
    <row r="90" spans="1:3">
      <c r="A90" s="1" t="s">
        <v>59</v>
      </c>
      <c r="B90" s="14">
        <f>SUM(B73+B79+B87)</f>
        <v>131224</v>
      </c>
    </row>
    <row r="91" spans="1:3">
      <c r="A91" s="1"/>
      <c r="B91" s="14"/>
    </row>
    <row r="92" spans="1:3">
      <c r="A92" s="1"/>
    </row>
    <row r="93" spans="1:3">
      <c r="A93" s="6" t="s">
        <v>60</v>
      </c>
      <c r="B93" s="15">
        <f>SUM(B62+B90)</f>
        <v>230815.5</v>
      </c>
    </row>
    <row r="94" spans="1:3">
      <c r="A94" s="6"/>
      <c r="B94" s="15"/>
    </row>
    <row r="96" spans="1:3">
      <c r="A96" s="1" t="s">
        <v>61</v>
      </c>
      <c r="B96" s="10">
        <f>B35-B93</f>
        <v>-65.5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Jo Ellen Green Kaiser</cp:lastModifiedBy>
  <dcterms:created xsi:type="dcterms:W3CDTF">2013-01-03T19:09:21Z</dcterms:created>
  <dcterms:modified xsi:type="dcterms:W3CDTF">2013-01-03T19:23:51Z</dcterms:modified>
</cp:coreProperties>
</file>