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760" yWindow="65506" windowWidth="9645" windowHeight="12090" tabRatio="500" activeTab="1"/>
  </bookViews>
  <sheets>
    <sheet name="Final 2011" sheetId="1" r:id="rId1"/>
    <sheet name="Proposed 2012" sheetId="2" r:id="rId2"/>
  </sheets>
  <definedNames/>
  <calcPr fullCalcOnLoad="1"/>
</workbook>
</file>

<file path=xl/sharedStrings.xml><?xml version="1.0" encoding="utf-8"?>
<sst xmlns="http://schemas.openxmlformats.org/spreadsheetml/2006/main" count="199" uniqueCount="162">
  <si>
    <t>Media Democracy Fund (MPREPP)</t>
  </si>
  <si>
    <t>William Penn Foundation (MPREPP)</t>
  </si>
  <si>
    <t>Benton Foundation (MPREPP)</t>
  </si>
  <si>
    <t>Total MediaWire</t>
  </si>
  <si>
    <t>MediaWire Blogger (1 P-t)</t>
  </si>
  <si>
    <t>MediaWire Bloggers (3 P-T)</t>
  </si>
  <si>
    <t>TMC 2012 Proposed Budget</t>
  </si>
  <si>
    <t>Total Grant Funding</t>
  </si>
  <si>
    <t>Collaborative Fundraiser (Feb 2012)</t>
  </si>
  <si>
    <t>Cartoon Network (Visual Journalism)</t>
  </si>
  <si>
    <t>Tableau (Visual Journalism)</t>
  </si>
  <si>
    <t>Salaries--FTE</t>
  </si>
  <si>
    <t>MPREP Reporting Fund</t>
  </si>
  <si>
    <t>Media Policy Reporting and Education Program</t>
  </si>
  <si>
    <t>Visual Journalism Lab</t>
  </si>
  <si>
    <t>Contractors--Visual Journalists</t>
  </si>
  <si>
    <t>FNP Fee</t>
  </si>
  <si>
    <t>Collaborative Fundraiser</t>
  </si>
  <si>
    <t>Campaign Cash Reporting Fund</t>
  </si>
  <si>
    <t>Total Collaborative Fundraiser</t>
  </si>
  <si>
    <t>Total Visual Journalism</t>
  </si>
  <si>
    <t>Metrics Experiment</t>
  </si>
  <si>
    <t>Metrics Reporting Fund</t>
  </si>
  <si>
    <t>Total Metrics Experiment</t>
  </si>
  <si>
    <t>Total Sponsorships</t>
  </si>
  <si>
    <t>Wallace Global (actual)</t>
  </si>
  <si>
    <t>Restricted Grants--none confirmed; all projected</t>
  </si>
  <si>
    <t>EXPECTED</t>
  </si>
  <si>
    <t>EBS Companies (Metric Collaborative Experiment)</t>
  </si>
  <si>
    <t>Project Expense</t>
  </si>
  <si>
    <t>Revenue</t>
  </si>
  <si>
    <t>Unrestricted Grants</t>
  </si>
  <si>
    <t>Restricted Grants</t>
  </si>
  <si>
    <t>Office Space</t>
  </si>
  <si>
    <t>Office supplies</t>
  </si>
  <si>
    <t>Partial Media Policy Org Dispersements</t>
  </si>
  <si>
    <t>FNP fee</t>
  </si>
  <si>
    <t>Total Money/Elections Collaboration</t>
  </si>
  <si>
    <t>Media Policy Org Dispersements</t>
  </si>
  <si>
    <t>MP Ed and Reporting Total</t>
  </si>
  <si>
    <t>Jo Ellen Kaiser, Executive Director</t>
  </si>
  <si>
    <t>Erin Polgreen, Managing Director</t>
  </si>
  <si>
    <t>Media Policy Blogger</t>
  </si>
  <si>
    <t>Media Policy Editor</t>
  </si>
  <si>
    <t>2011 Organizational Dispersement</t>
  </si>
  <si>
    <t>Campaign Cash/Money Elections Collaboration</t>
  </si>
  <si>
    <t>MediaWire</t>
  </si>
  <si>
    <t>Total Earned Revenue</t>
  </si>
  <si>
    <t>Innovation/Incubation Lab Fees</t>
  </si>
  <si>
    <t>Media Policy Education and Reporting Pilot Program</t>
  </si>
  <si>
    <t>Innovation/Incubation Lab</t>
  </si>
  <si>
    <t>Total Innovation/Incubation Lab</t>
  </si>
  <si>
    <t>Total Project Expense (Direct Costs)</t>
  </si>
  <si>
    <t xml:space="preserve">MediaWire Editor </t>
  </si>
  <si>
    <t>New Revenue Generation Lab Experiment</t>
  </si>
  <si>
    <t>Earned Revenue</t>
  </si>
  <si>
    <t>Open Society Institute</t>
  </si>
  <si>
    <t xml:space="preserve">PR Support </t>
  </si>
  <si>
    <t>FNP Fee</t>
  </si>
  <si>
    <t>TMC 2011 Budget</t>
  </si>
  <si>
    <t>Annual Meeting</t>
  </si>
  <si>
    <t>Projected Sponsorships</t>
  </si>
  <si>
    <t>Balance</t>
  </si>
  <si>
    <t>Tracy Van Slyke, Outgoing Director</t>
  </si>
  <si>
    <t>Total Grant Funding</t>
  </si>
  <si>
    <t>Total Revenue</t>
  </si>
  <si>
    <t>Expense</t>
  </si>
  <si>
    <t>General Operations Expense</t>
  </si>
  <si>
    <t>Salaries</t>
  </si>
  <si>
    <t>Benefits</t>
  </si>
  <si>
    <t xml:space="preserve">Total Personnel </t>
  </si>
  <si>
    <t xml:space="preserve">Non-personnel Administrative </t>
  </si>
  <si>
    <t>Telephone/Conference Call line</t>
  </si>
  <si>
    <t>Travel and Lodging</t>
  </si>
  <si>
    <t>Web site and List Serve</t>
  </si>
  <si>
    <t xml:space="preserve">Total Non-Personnel Administrative </t>
  </si>
  <si>
    <t>Total General Operations Expense</t>
  </si>
  <si>
    <t>Total Expenses</t>
  </si>
  <si>
    <t>Memberships</t>
  </si>
  <si>
    <t xml:space="preserve">Grant Balance Carryover from 2010 </t>
  </si>
  <si>
    <t>Includes Funds from Wallace Global and Arca (June-July year)</t>
  </si>
  <si>
    <t>Personnel</t>
  </si>
  <si>
    <t>Membership</t>
  </si>
  <si>
    <t>Total Membership</t>
  </si>
  <si>
    <t>TMC Annual Meeting</t>
  </si>
  <si>
    <t>II Lab programs</t>
  </si>
  <si>
    <t>Wyncote Foundation (Campaign Cash)</t>
  </si>
  <si>
    <t>Harnisch Foundation (Revenue Generation)</t>
  </si>
  <si>
    <t>Worse Case</t>
  </si>
  <si>
    <t>Best Case</t>
  </si>
  <si>
    <t>Harnisch (Collab Fundraiser Seed Money)</t>
  </si>
  <si>
    <t>Donations</t>
  </si>
  <si>
    <t>Major Donor Campaign</t>
  </si>
  <si>
    <t>Individual Donor Campaign</t>
  </si>
  <si>
    <t>Total Donations</t>
  </si>
  <si>
    <t>Notes</t>
  </si>
  <si>
    <t>match to other funders</t>
  </si>
  <si>
    <t>Expected=2010</t>
  </si>
  <si>
    <t>Wyncote has $0 for 2012</t>
  </si>
  <si>
    <t>salons in Q1, Q2</t>
  </si>
  <si>
    <t>Start with Fundraiser</t>
  </si>
  <si>
    <t>Received in-kind in 2011</t>
  </si>
  <si>
    <t>If all members pay, $20k</t>
  </si>
  <si>
    <t>Depends if we can run labs</t>
  </si>
  <si>
    <t>Jo Ellen</t>
  </si>
  <si>
    <t>Erin (includes accumulated benefits)</t>
  </si>
  <si>
    <t>Membership Coordinator (also social media)</t>
  </si>
  <si>
    <t>Membership Coodinator</t>
  </si>
  <si>
    <t>Contractors</t>
  </si>
  <si>
    <t>Publicity Firm for Editorial Campaigns</t>
  </si>
  <si>
    <t>Erin (50% for one month)</t>
  </si>
  <si>
    <t>SF rent cubby vs office</t>
  </si>
  <si>
    <t>Media Training</t>
  </si>
  <si>
    <t>*do we subsidize media training?</t>
  </si>
  <si>
    <t>See D39</t>
  </si>
  <si>
    <t>Communications (Website/metrics/urls)</t>
  </si>
  <si>
    <t>Regional Meetings</t>
  </si>
  <si>
    <t>Expected</t>
  </si>
  <si>
    <t xml:space="preserve">Project </t>
  </si>
  <si>
    <t>Budget</t>
  </si>
  <si>
    <t>PR Firm (Best Case: $5,000)</t>
  </si>
  <si>
    <t>Democracy Alliance (Jump Squad)</t>
  </si>
  <si>
    <t>Open Society Institute (campaign cash)</t>
  </si>
  <si>
    <t>William Penn (Campaign Cash)</t>
  </si>
  <si>
    <t>Total Money/Elections Collaboration</t>
  </si>
  <si>
    <t>Staff Time (best case): 50% staffer, 5% ED ($20K)</t>
  </si>
  <si>
    <t>Program Associate</t>
  </si>
  <si>
    <t>99% Campaign Cash Collaboration</t>
  </si>
  <si>
    <t>99% Jump Squad</t>
  </si>
  <si>
    <t>Staff Time (best case): 50% staffer, 20% ED ($30K)</t>
  </si>
  <si>
    <t>Jump Squad Travel</t>
  </si>
  <si>
    <t>Jump Squad Reporting</t>
  </si>
  <si>
    <t>last minute plane fares</t>
  </si>
  <si>
    <t>Total Jump Squad</t>
  </si>
  <si>
    <t>Need $25K to run this</t>
  </si>
  <si>
    <t>Contractor: Erin to run Lab</t>
  </si>
  <si>
    <t xml:space="preserve">Travel stipends </t>
  </si>
  <si>
    <t>Staff Time  (best case): 50% staffer 2 months</t>
  </si>
  <si>
    <t>Razoo website</t>
  </si>
  <si>
    <t>Livestream</t>
  </si>
  <si>
    <t>includes sponsorships</t>
  </si>
  <si>
    <t>Website Redesign</t>
  </si>
  <si>
    <t>Sponsorships</t>
  </si>
  <si>
    <t>note pay cut in worst case</t>
  </si>
  <si>
    <t>Benefits--FTE (Vacation/Sick Days)</t>
  </si>
  <si>
    <t>Benefits--FTE (health, disability, etc)</t>
  </si>
  <si>
    <t>Social Media Curator (in worst case only)</t>
  </si>
  <si>
    <t>$200 server/metrics + buy urls</t>
  </si>
  <si>
    <t>Non-TMC Conf/Org Registration</t>
  </si>
  <si>
    <t>Travel/Lodging</t>
  </si>
  <si>
    <t>Entertainment/Meals</t>
  </si>
  <si>
    <t>for TMC members/contacts</t>
  </si>
  <si>
    <t>$750/trip ave (airfare, lodging, taxi)</t>
  </si>
  <si>
    <t>NCMR/ONA/AAN/SVN in best case</t>
  </si>
  <si>
    <t>May be in-kind</t>
  </si>
  <si>
    <t>FUNDER TBD</t>
  </si>
  <si>
    <t>see Entertainment/Meals</t>
  </si>
  <si>
    <t>Donated Time/Cable for Livestream</t>
  </si>
  <si>
    <t>in-kind FSTV, other?</t>
  </si>
  <si>
    <t xml:space="preserve">FUNDER TBD </t>
  </si>
  <si>
    <t>FUNDER TBD (Glaser? Other?)</t>
  </si>
  <si>
    <t>collab fundraiser?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</si>
</sst>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7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0</xdr:row>
      <xdr:rowOff>771525</xdr:rowOff>
    </xdr:to>
    <xdr:pic>
      <xdr:nvPicPr>
        <xdr:cNvPr id="1" name="Picture 1" descr="The Media Consortium 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zoomScalePageLayoutView="125" workbookViewId="0" topLeftCell="A1">
      <selection activeCell="F60" sqref="F60"/>
    </sheetView>
  </sheetViews>
  <sheetFormatPr defaultColWidth="11.00390625" defaultRowHeight="12.75"/>
  <cols>
    <col min="1" max="1" width="46.625" style="0" customWidth="1"/>
    <col min="2" max="2" width="8.75390625" style="0" customWidth="1"/>
  </cols>
  <sheetData>
    <row r="1" ht="63" customHeight="1"/>
    <row r="2" ht="24.75" customHeight="1">
      <c r="A2" s="1" t="s">
        <v>59</v>
      </c>
    </row>
    <row r="4" ht="12.75">
      <c r="A4" s="3" t="s">
        <v>30</v>
      </c>
    </row>
    <row r="6" ht="12.75">
      <c r="A6" s="1" t="s">
        <v>31</v>
      </c>
    </row>
    <row r="7" spans="1:2" ht="12.75">
      <c r="A7" t="s">
        <v>56</v>
      </c>
      <c r="B7" s="2">
        <v>100000</v>
      </c>
    </row>
    <row r="8" spans="1:3" ht="12.75">
      <c r="A8" s="12" t="s">
        <v>79</v>
      </c>
      <c r="B8" s="2">
        <v>85000</v>
      </c>
      <c r="C8" s="12" t="s">
        <v>80</v>
      </c>
    </row>
    <row r="9" ht="12.75">
      <c r="B9" s="2"/>
    </row>
    <row r="10" spans="1:2" ht="12.75">
      <c r="A10" s="9" t="s">
        <v>32</v>
      </c>
      <c r="B10" s="2"/>
    </row>
    <row r="11" spans="1:2" ht="12.75">
      <c r="A11" s="12" t="s">
        <v>86</v>
      </c>
      <c r="B11" s="2">
        <v>34250</v>
      </c>
    </row>
    <row r="12" spans="1:2" ht="12.75">
      <c r="A12" s="12" t="s">
        <v>87</v>
      </c>
      <c r="B12" s="2">
        <v>10000</v>
      </c>
    </row>
    <row r="13" spans="1:2" ht="12.75">
      <c r="A13" s="12" t="s">
        <v>0</v>
      </c>
      <c r="B13" s="2">
        <v>25000</v>
      </c>
    </row>
    <row r="14" spans="1:2" ht="12.75">
      <c r="A14" s="12" t="s">
        <v>1</v>
      </c>
      <c r="B14" s="2">
        <v>5000</v>
      </c>
    </row>
    <row r="15" spans="1:2" ht="12.75">
      <c r="A15" s="12" t="s">
        <v>2</v>
      </c>
      <c r="B15" s="2">
        <v>7500</v>
      </c>
    </row>
    <row r="16" ht="12.75">
      <c r="B16" s="2"/>
    </row>
    <row r="17" spans="1:2" ht="12.75">
      <c r="A17" s="1" t="s">
        <v>64</v>
      </c>
      <c r="B17" s="6">
        <f>SUM(B7:B16)</f>
        <v>266750</v>
      </c>
    </row>
    <row r="18" spans="1:2" ht="12.75">
      <c r="A18" s="1"/>
      <c r="B18" s="6"/>
    </row>
    <row r="19" spans="1:2" ht="12.75">
      <c r="A19" s="9" t="s">
        <v>61</v>
      </c>
      <c r="B19" s="6"/>
    </row>
    <row r="20" spans="1:3" ht="12.75">
      <c r="A20" s="10" t="s">
        <v>60</v>
      </c>
      <c r="B20" s="11">
        <v>10000</v>
      </c>
      <c r="C20" s="2"/>
    </row>
    <row r="22" ht="12.75">
      <c r="A22" s="1" t="s">
        <v>55</v>
      </c>
    </row>
    <row r="23" spans="1:2" ht="12.75">
      <c r="A23" t="s">
        <v>78</v>
      </c>
      <c r="B23" s="2">
        <v>20000</v>
      </c>
    </row>
    <row r="24" spans="1:2" ht="12.75">
      <c r="A24" t="s">
        <v>48</v>
      </c>
      <c r="B24" s="2">
        <v>9000</v>
      </c>
    </row>
    <row r="25" spans="1:2" ht="12.75">
      <c r="A25" s="1" t="s">
        <v>47</v>
      </c>
      <c r="B25" s="6">
        <f>SUM(B23:B24)</f>
        <v>29000</v>
      </c>
    </row>
    <row r="27" spans="1:2" ht="12.75">
      <c r="A27" s="3" t="s">
        <v>65</v>
      </c>
      <c r="B27" s="7">
        <f>SUM(B20+B25+B17)</f>
        <v>305750</v>
      </c>
    </row>
    <row r="29" ht="12.75">
      <c r="A29" s="3" t="s">
        <v>66</v>
      </c>
    </row>
    <row r="30" ht="12.75">
      <c r="A30" s="1" t="s">
        <v>67</v>
      </c>
    </row>
    <row r="31" ht="12.75">
      <c r="A31" s="1"/>
    </row>
    <row r="32" ht="12.75">
      <c r="A32" s="13" t="s">
        <v>81</v>
      </c>
    </row>
    <row r="33" ht="12.75">
      <c r="A33" s="5" t="s">
        <v>68</v>
      </c>
    </row>
    <row r="34" spans="1:2" ht="12.75">
      <c r="A34" s="10" t="s">
        <v>63</v>
      </c>
      <c r="B34" s="2">
        <v>18750</v>
      </c>
    </row>
    <row r="35" spans="1:2" ht="12.75">
      <c r="A35" t="s">
        <v>40</v>
      </c>
      <c r="B35" s="2">
        <v>56250</v>
      </c>
    </row>
    <row r="36" spans="1:2" ht="12.75">
      <c r="A36" t="s">
        <v>41</v>
      </c>
      <c r="B36" s="2">
        <v>57000</v>
      </c>
    </row>
    <row r="37" spans="1:2" ht="12.75">
      <c r="A37" s="4" t="s">
        <v>69</v>
      </c>
      <c r="B37" s="2">
        <v>29472</v>
      </c>
    </row>
    <row r="38" spans="1:2" ht="12.75">
      <c r="A38" s="1" t="s">
        <v>70</v>
      </c>
      <c r="B38" s="6">
        <f>SUM(B34:B37)</f>
        <v>161472</v>
      </c>
    </row>
    <row r="40" ht="12.75">
      <c r="A40" s="1" t="s">
        <v>71</v>
      </c>
    </row>
    <row r="41" spans="1:2" ht="12.75">
      <c r="A41" t="s">
        <v>34</v>
      </c>
      <c r="B41" s="2">
        <v>1500</v>
      </c>
    </row>
    <row r="42" spans="1:2" ht="12.75">
      <c r="A42" t="s">
        <v>33</v>
      </c>
      <c r="B42" s="2">
        <v>2150</v>
      </c>
    </row>
    <row r="43" spans="1:2" ht="12.75">
      <c r="A43" t="s">
        <v>72</v>
      </c>
      <c r="B43" s="2">
        <v>750</v>
      </c>
    </row>
    <row r="44" spans="1:2" ht="12.75">
      <c r="A44" t="s">
        <v>73</v>
      </c>
      <c r="B44" s="2">
        <v>5000</v>
      </c>
    </row>
    <row r="45" spans="1:2" ht="12.75">
      <c r="A45" t="s">
        <v>74</v>
      </c>
      <c r="B45" s="2">
        <v>1000</v>
      </c>
    </row>
    <row r="46" spans="1:2" s="12" customFormat="1" ht="12.75">
      <c r="A46" s="14" t="s">
        <v>75</v>
      </c>
      <c r="B46" s="15">
        <f>SUM(B41:B45)</f>
        <v>10400</v>
      </c>
    </row>
    <row r="47" spans="1:2" s="12" customFormat="1" ht="12.75">
      <c r="A47" s="14"/>
      <c r="B47" s="15"/>
    </row>
    <row r="48" spans="1:2" ht="12.75">
      <c r="A48" s="1" t="s">
        <v>76</v>
      </c>
      <c r="B48" s="6">
        <f>SUM(B38+B46)</f>
        <v>171872</v>
      </c>
    </row>
    <row r="50" ht="12.75">
      <c r="A50" s="3" t="s">
        <v>29</v>
      </c>
    </row>
    <row r="51" ht="12.75">
      <c r="A51" s="14" t="s">
        <v>82</v>
      </c>
    </row>
    <row r="52" spans="1:2" ht="12.75">
      <c r="A52" s="12" t="s">
        <v>84</v>
      </c>
      <c r="B52" s="2">
        <v>6000</v>
      </c>
    </row>
    <row r="53" spans="1:2" ht="12.75">
      <c r="A53" s="14" t="s">
        <v>83</v>
      </c>
      <c r="B53" s="6">
        <f>SUM(B52:B52)</f>
        <v>6000</v>
      </c>
    </row>
    <row r="55" ht="12.75">
      <c r="A55" s="1" t="s">
        <v>46</v>
      </c>
    </row>
    <row r="56" spans="1:2" ht="12.75">
      <c r="A56" s="12" t="s">
        <v>5</v>
      </c>
      <c r="B56" s="2">
        <v>24000</v>
      </c>
    </row>
    <row r="57" spans="1:2" ht="12.75">
      <c r="A57" t="s">
        <v>53</v>
      </c>
      <c r="B57" s="2">
        <v>10400</v>
      </c>
    </row>
    <row r="58" spans="1:2" ht="12.75">
      <c r="A58" s="14" t="s">
        <v>3</v>
      </c>
      <c r="B58" s="6">
        <f>SUM(B56:B57)</f>
        <v>34400</v>
      </c>
    </row>
    <row r="60" ht="12.75">
      <c r="A60" s="1"/>
    </row>
    <row r="61" ht="12.75">
      <c r="A61" s="1" t="s">
        <v>49</v>
      </c>
    </row>
    <row r="62" spans="1:2" ht="12.75">
      <c r="A62" s="10" t="s">
        <v>36</v>
      </c>
      <c r="B62" s="2">
        <v>2590</v>
      </c>
    </row>
    <row r="63" spans="1:2" ht="12.75">
      <c r="A63" s="4" t="s">
        <v>42</v>
      </c>
      <c r="B63" s="2">
        <v>5475</v>
      </c>
    </row>
    <row r="64" spans="1:2" ht="12.75">
      <c r="A64" s="4" t="s">
        <v>43</v>
      </c>
      <c r="B64">
        <v>320</v>
      </c>
    </row>
    <row r="65" spans="1:2" ht="12.75">
      <c r="A65" s="4" t="s">
        <v>35</v>
      </c>
      <c r="B65" s="2">
        <v>8500</v>
      </c>
    </row>
    <row r="66" spans="1:2" ht="12.75">
      <c r="A66" s="4" t="s">
        <v>38</v>
      </c>
      <c r="B66" s="2">
        <v>20115</v>
      </c>
    </row>
    <row r="67" spans="1:2" ht="12.75">
      <c r="A67" s="1" t="s">
        <v>39</v>
      </c>
      <c r="B67" s="6">
        <f>SUM(B62:B66)</f>
        <v>37000</v>
      </c>
    </row>
    <row r="68" ht="12.75">
      <c r="A68" s="1"/>
    </row>
    <row r="69" ht="12.75">
      <c r="A69" s="1" t="s">
        <v>50</v>
      </c>
    </row>
    <row r="70" spans="1:2" ht="12.75">
      <c r="A70" s="4" t="s">
        <v>54</v>
      </c>
      <c r="B70" s="2">
        <v>12000</v>
      </c>
    </row>
    <row r="71" spans="1:2" s="12" customFormat="1" ht="12.75">
      <c r="A71" s="12" t="s">
        <v>85</v>
      </c>
      <c r="B71" s="16">
        <v>8000</v>
      </c>
    </row>
    <row r="72" spans="1:2" ht="12.75">
      <c r="A72" s="1" t="s">
        <v>51</v>
      </c>
      <c r="B72" s="6">
        <f>SUM(B70:B71)</f>
        <v>20000</v>
      </c>
    </row>
    <row r="74" ht="12.75">
      <c r="A74" s="1" t="s">
        <v>45</v>
      </c>
    </row>
    <row r="75" spans="1:2" ht="12.75">
      <c r="A75" s="4" t="s">
        <v>44</v>
      </c>
      <c r="B75" s="2">
        <v>23102</v>
      </c>
    </row>
    <row r="76" spans="1:2" ht="12.75">
      <c r="A76" s="4" t="s">
        <v>57</v>
      </c>
      <c r="B76" s="2">
        <v>2500</v>
      </c>
    </row>
    <row r="77" spans="1:2" ht="12.75">
      <c r="A77" s="12" t="s">
        <v>4</v>
      </c>
      <c r="B77" s="2">
        <v>8000</v>
      </c>
    </row>
    <row r="78" spans="1:2" ht="12.75">
      <c r="A78" s="4" t="s">
        <v>58</v>
      </c>
      <c r="B78" s="2">
        <v>2398</v>
      </c>
    </row>
    <row r="79" spans="1:2" ht="12.75">
      <c r="A79" s="1" t="s">
        <v>37</v>
      </c>
      <c r="B79" s="6">
        <f>SUM(B75:B78)</f>
        <v>36000</v>
      </c>
    </row>
    <row r="80" ht="12.75">
      <c r="A80" s="4"/>
    </row>
    <row r="81" spans="1:2" ht="12.75">
      <c r="A81" s="1" t="s">
        <v>52</v>
      </c>
      <c r="B81" s="2">
        <f>SUM(B72+B79+B67+B58+B53)</f>
        <v>133400</v>
      </c>
    </row>
    <row r="82" spans="1:2" ht="12.75">
      <c r="A82" s="1"/>
      <c r="B82" s="2"/>
    </row>
    <row r="83" spans="1:2" ht="12.75">
      <c r="A83" s="3" t="s">
        <v>77</v>
      </c>
      <c r="B83" s="8">
        <f>SUM(B48+B81)</f>
        <v>305272</v>
      </c>
    </row>
    <row r="85" spans="1:2" ht="12.75">
      <c r="A85" s="9" t="s">
        <v>62</v>
      </c>
      <c r="B85" s="2">
        <f>B27-B83</f>
        <v>478</v>
      </c>
    </row>
  </sheetData>
  <sheetProtection/>
  <printOptions/>
  <pageMargins left="0.75" right="0.86" top="1" bottom="0.49777777777777776" header="0.5" footer="0.5"/>
  <pageSetup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B1">
      <selection activeCell="E17" sqref="E17"/>
    </sheetView>
  </sheetViews>
  <sheetFormatPr defaultColWidth="11.00390625" defaultRowHeight="12.75"/>
  <cols>
    <col min="1" max="1" width="46.625" style="0" customWidth="1"/>
    <col min="2" max="2" width="10.625" style="2" bestFit="1" customWidth="1"/>
    <col min="3" max="3" width="11.00390625" style="2" customWidth="1"/>
    <col min="4" max="4" width="11.375" style="2" bestFit="1" customWidth="1"/>
    <col min="5" max="5" width="11.00390625" style="2" customWidth="1"/>
  </cols>
  <sheetData>
    <row r="1" ht="24.75" customHeight="1">
      <c r="A1" s="9" t="s">
        <v>6</v>
      </c>
    </row>
    <row r="2" ht="12.75">
      <c r="A2" s="12"/>
    </row>
    <row r="3" spans="3:5" ht="12.75">
      <c r="C3" s="18"/>
      <c r="E3" s="22" t="s">
        <v>117</v>
      </c>
    </row>
    <row r="4" spans="1:6" ht="12.75">
      <c r="A4" s="3" t="s">
        <v>30</v>
      </c>
      <c r="B4" s="2" t="s">
        <v>88</v>
      </c>
      <c r="C4" s="25" t="s">
        <v>27</v>
      </c>
      <c r="D4" s="2" t="s">
        <v>89</v>
      </c>
      <c r="E4" s="22" t="s">
        <v>118</v>
      </c>
      <c r="F4" s="20" t="s">
        <v>95</v>
      </c>
    </row>
    <row r="5" ht="12.75">
      <c r="E5" s="22" t="s">
        <v>119</v>
      </c>
    </row>
    <row r="6" ht="12.75">
      <c r="A6" s="1" t="s">
        <v>31</v>
      </c>
    </row>
    <row r="7" spans="1:4" ht="12.75">
      <c r="A7" s="12" t="s">
        <v>25</v>
      </c>
      <c r="B7" s="2">
        <v>30000</v>
      </c>
      <c r="C7" s="2">
        <v>30000</v>
      </c>
      <c r="D7" s="2">
        <v>30000</v>
      </c>
    </row>
    <row r="9" ht="12.75">
      <c r="A9" s="14" t="s">
        <v>26</v>
      </c>
    </row>
    <row r="10" spans="1:6" ht="12.75">
      <c r="A10" s="12" t="s">
        <v>9</v>
      </c>
      <c r="D10" s="2">
        <v>5000</v>
      </c>
      <c r="F10" s="20" t="s">
        <v>134</v>
      </c>
    </row>
    <row r="11" spans="1:6" ht="12.75">
      <c r="A11" s="12" t="s">
        <v>10</v>
      </c>
      <c r="D11" s="2">
        <v>5000</v>
      </c>
      <c r="F11" t="s">
        <v>154</v>
      </c>
    </row>
    <row r="12" spans="1:4" ht="12.75">
      <c r="A12" s="26" t="s">
        <v>155</v>
      </c>
      <c r="D12" s="2">
        <v>15000</v>
      </c>
    </row>
    <row r="13" ht="12.75">
      <c r="A13" s="12"/>
    </row>
    <row r="14" spans="1:4" ht="12.75">
      <c r="A14" s="19" t="s">
        <v>90</v>
      </c>
      <c r="C14" s="2">
        <v>10000</v>
      </c>
      <c r="D14" s="2">
        <v>10000</v>
      </c>
    </row>
    <row r="15" spans="1:4" ht="12.75">
      <c r="A15" s="26" t="s">
        <v>159</v>
      </c>
      <c r="D15" s="2">
        <v>10000</v>
      </c>
    </row>
    <row r="16" spans="1:6" ht="12.75">
      <c r="A16" s="19" t="s">
        <v>157</v>
      </c>
      <c r="C16" s="2">
        <v>5000</v>
      </c>
      <c r="D16" s="2">
        <v>10000</v>
      </c>
      <c r="F16" t="s">
        <v>158</v>
      </c>
    </row>
    <row r="17" ht="12.75">
      <c r="A17" s="12"/>
    </row>
    <row r="18" spans="1:6" ht="12.75">
      <c r="A18" s="12" t="s">
        <v>0</v>
      </c>
      <c r="B18" s="2">
        <v>25000</v>
      </c>
      <c r="C18" s="2">
        <v>25000</v>
      </c>
      <c r="D18" s="2">
        <v>50000</v>
      </c>
      <c r="F18" s="20" t="s">
        <v>97</v>
      </c>
    </row>
    <row r="19" spans="1:4" ht="12.75">
      <c r="A19" s="12" t="s">
        <v>2</v>
      </c>
      <c r="C19" s="18">
        <v>5000</v>
      </c>
      <c r="D19" s="2">
        <v>10000</v>
      </c>
    </row>
    <row r="20" ht="12.75">
      <c r="A20" s="12"/>
    </row>
    <row r="21" spans="1:4" ht="12.75">
      <c r="A21" s="12" t="s">
        <v>28</v>
      </c>
      <c r="C21" s="2">
        <v>145000</v>
      </c>
      <c r="D21" s="2">
        <v>145000</v>
      </c>
    </row>
    <row r="22" spans="1:6" ht="12.75">
      <c r="A22" s="20" t="s">
        <v>122</v>
      </c>
      <c r="B22" s="2">
        <v>25000</v>
      </c>
      <c r="C22" s="2">
        <v>50000</v>
      </c>
      <c r="D22" s="2">
        <v>75000</v>
      </c>
      <c r="F22" s="20" t="s">
        <v>96</v>
      </c>
    </row>
    <row r="23" spans="1:6" ht="12.75">
      <c r="A23" s="20" t="s">
        <v>123</v>
      </c>
      <c r="D23" s="2">
        <v>10000</v>
      </c>
      <c r="F23" s="20" t="s">
        <v>98</v>
      </c>
    </row>
    <row r="24" spans="1:4" ht="12.75">
      <c r="A24" s="20" t="s">
        <v>121</v>
      </c>
      <c r="D24" s="2">
        <v>150000</v>
      </c>
    </row>
    <row r="25" spans="1:4" ht="12.75">
      <c r="A25" s="26" t="s">
        <v>160</v>
      </c>
      <c r="D25" s="2">
        <v>25000</v>
      </c>
    </row>
    <row r="26" spans="1:4" ht="12.75">
      <c r="A26" s="9" t="s">
        <v>7</v>
      </c>
      <c r="B26" s="6">
        <f>SUM(B7:B24)</f>
        <v>80000</v>
      </c>
      <c r="C26" s="6">
        <f>SUM(C7:C24)</f>
        <v>270000</v>
      </c>
      <c r="D26" s="6">
        <f>SUM(D7:D25)</f>
        <v>550000</v>
      </c>
    </row>
    <row r="27" spans="1:4" ht="12.75">
      <c r="A27" s="9"/>
      <c r="B27" s="6"/>
      <c r="C27" s="6"/>
      <c r="D27" s="6"/>
    </row>
    <row r="28" spans="1:4" ht="12.75">
      <c r="A28" s="9" t="s">
        <v>91</v>
      </c>
      <c r="B28" s="6"/>
      <c r="C28" s="6"/>
      <c r="D28" s="6"/>
    </row>
    <row r="29" spans="1:6" s="20" customFormat="1" ht="12.75">
      <c r="A29" s="20" t="s">
        <v>92</v>
      </c>
      <c r="B29" s="22">
        <v>5000</v>
      </c>
      <c r="C29" s="22">
        <v>10000</v>
      </c>
      <c r="D29" s="22">
        <v>25000</v>
      </c>
      <c r="E29" s="22"/>
      <c r="F29" s="20" t="s">
        <v>99</v>
      </c>
    </row>
    <row r="30" spans="1:6" s="20" customFormat="1" ht="12.75">
      <c r="A30" s="20" t="s">
        <v>93</v>
      </c>
      <c r="B30" s="22"/>
      <c r="C30" s="22">
        <v>2500</v>
      </c>
      <c r="D30" s="22">
        <v>10000</v>
      </c>
      <c r="E30" s="22"/>
      <c r="F30" s="20" t="s">
        <v>100</v>
      </c>
    </row>
    <row r="31" spans="1:4" ht="12.75">
      <c r="A31" s="21" t="s">
        <v>94</v>
      </c>
      <c r="B31" s="6">
        <f>SUM(B29:B30)</f>
        <v>5000</v>
      </c>
      <c r="C31" s="6">
        <f>SUM(C29:C30)</f>
        <v>12500</v>
      </c>
      <c r="D31" s="6">
        <f>SUM(D29:D30)</f>
        <v>35000</v>
      </c>
    </row>
    <row r="32" ht="12.75">
      <c r="A32" s="1"/>
    </row>
    <row r="33" spans="1:2" ht="12.75">
      <c r="A33" s="21" t="s">
        <v>142</v>
      </c>
      <c r="B33" s="6"/>
    </row>
    <row r="34" spans="1:6" ht="12.75">
      <c r="A34" s="10" t="s">
        <v>60</v>
      </c>
      <c r="B34" s="16"/>
      <c r="C34" s="2">
        <v>2500</v>
      </c>
      <c r="D34" s="2">
        <v>7500</v>
      </c>
      <c r="F34" s="20" t="s">
        <v>101</v>
      </c>
    </row>
    <row r="35" spans="1:4" ht="12.75">
      <c r="A35" s="12" t="s">
        <v>8</v>
      </c>
      <c r="B35" s="16"/>
      <c r="C35" s="2">
        <v>2500</v>
      </c>
      <c r="D35" s="2">
        <v>7500</v>
      </c>
    </row>
    <row r="36" spans="1:4" ht="12.75">
      <c r="A36" s="14" t="s">
        <v>24</v>
      </c>
      <c r="B36" s="15">
        <f>SUM(B34:B35)</f>
        <v>0</v>
      </c>
      <c r="C36" s="15">
        <f>SUM(C34:C35)</f>
        <v>5000</v>
      </c>
      <c r="D36" s="15">
        <f>SUM(D34:D35)</f>
        <v>15000</v>
      </c>
    </row>
    <row r="38" ht="12.75">
      <c r="A38" s="1" t="s">
        <v>55</v>
      </c>
    </row>
    <row r="39" spans="1:6" ht="12.75">
      <c r="A39" t="s">
        <v>78</v>
      </c>
      <c r="B39" s="2">
        <v>10000</v>
      </c>
      <c r="C39" s="2">
        <v>18000</v>
      </c>
      <c r="D39" s="2">
        <v>25000</v>
      </c>
      <c r="F39" s="20" t="s">
        <v>102</v>
      </c>
    </row>
    <row r="40" spans="1:6" ht="12.75">
      <c r="A40" t="s">
        <v>48</v>
      </c>
      <c r="C40" s="2">
        <v>5000</v>
      </c>
      <c r="D40" s="2">
        <v>10000</v>
      </c>
      <c r="F40" s="20" t="s">
        <v>103</v>
      </c>
    </row>
    <row r="41" ht="12.75">
      <c r="F41" s="10" t="s">
        <v>161</v>
      </c>
    </row>
    <row r="42" spans="1:6" ht="12.75">
      <c r="A42" s="20" t="s">
        <v>112</v>
      </c>
      <c r="B42" s="2">
        <v>500</v>
      </c>
      <c r="C42" s="2">
        <v>10500</v>
      </c>
      <c r="D42" s="2">
        <v>5500</v>
      </c>
      <c r="F42" s="20" t="s">
        <v>113</v>
      </c>
    </row>
    <row r="43" spans="1:4" ht="12.75">
      <c r="A43" s="1" t="s">
        <v>47</v>
      </c>
      <c r="B43" s="6">
        <f>SUM(B39:B42)</f>
        <v>10500</v>
      </c>
      <c r="C43" s="6">
        <f>SUM(C39:C42)</f>
        <v>33500</v>
      </c>
      <c r="D43" s="6">
        <f>SUM(D39:D42)</f>
        <v>40500</v>
      </c>
    </row>
    <row r="45" spans="1:4" ht="12.75">
      <c r="A45" s="3" t="s">
        <v>65</v>
      </c>
      <c r="B45" s="7">
        <f>SUM(B36+B31+B43+B26)</f>
        <v>95500</v>
      </c>
      <c r="C45" s="7">
        <f>SUM(C36+C31+C43+C26)</f>
        <v>321000</v>
      </c>
      <c r="D45" s="7">
        <f>SUM(D36+D31+D43+D26)</f>
        <v>640500</v>
      </c>
    </row>
    <row r="47" ht="12.75">
      <c r="A47" s="3" t="s">
        <v>66</v>
      </c>
    </row>
    <row r="48" ht="12.75">
      <c r="A48" s="1" t="s">
        <v>67</v>
      </c>
    </row>
    <row r="49" ht="12.75">
      <c r="A49" s="1"/>
    </row>
    <row r="50" ht="12.75">
      <c r="A50" s="13" t="s">
        <v>81</v>
      </c>
    </row>
    <row r="51" ht="12.75">
      <c r="A51" s="24" t="s">
        <v>11</v>
      </c>
    </row>
    <row r="52" spans="1:6" ht="12.75">
      <c r="A52" s="20" t="s">
        <v>104</v>
      </c>
      <c r="B52" s="2">
        <v>50000</v>
      </c>
      <c r="C52" s="2">
        <v>75000</v>
      </c>
      <c r="D52" s="2">
        <v>75000</v>
      </c>
      <c r="F52" s="20" t="s">
        <v>143</v>
      </c>
    </row>
    <row r="53" spans="1:4" ht="12.75">
      <c r="A53" s="20" t="s">
        <v>110</v>
      </c>
      <c r="B53" s="2">
        <v>2375</v>
      </c>
      <c r="C53" s="2">
        <v>2375</v>
      </c>
      <c r="D53" s="2">
        <v>2375</v>
      </c>
    </row>
    <row r="54" spans="1:4" ht="12.75">
      <c r="A54" s="20" t="s">
        <v>106</v>
      </c>
      <c r="B54" s="2">
        <v>0</v>
      </c>
      <c r="C54" s="2">
        <v>35000</v>
      </c>
      <c r="D54" s="2">
        <v>40000</v>
      </c>
    </row>
    <row r="55" spans="1:4" ht="12.75">
      <c r="A55" s="20" t="s">
        <v>126</v>
      </c>
      <c r="D55" s="2">
        <v>35000</v>
      </c>
    </row>
    <row r="56" ht="12.75">
      <c r="A56" s="12"/>
    </row>
    <row r="57" ht="12.75">
      <c r="A57" s="24" t="s">
        <v>144</v>
      </c>
    </row>
    <row r="58" spans="1:4" ht="12.75">
      <c r="A58" s="20" t="s">
        <v>104</v>
      </c>
      <c r="B58" s="2">
        <v>16905</v>
      </c>
      <c r="C58" s="2">
        <v>25480</v>
      </c>
      <c r="D58" s="2">
        <v>25480</v>
      </c>
    </row>
    <row r="59" spans="1:4" ht="12.75">
      <c r="A59" s="20" t="s">
        <v>105</v>
      </c>
      <c r="B59" s="2">
        <v>3525</v>
      </c>
      <c r="C59" s="2">
        <v>3525</v>
      </c>
      <c r="D59" s="2">
        <v>3525</v>
      </c>
    </row>
    <row r="60" spans="1:4" ht="12.75">
      <c r="A60" s="20" t="s">
        <v>107</v>
      </c>
      <c r="B60" s="2">
        <v>0</v>
      </c>
      <c r="C60" s="2">
        <v>10648</v>
      </c>
      <c r="D60" s="2">
        <v>12160</v>
      </c>
    </row>
    <row r="61" spans="1:4" ht="12.75">
      <c r="A61" s="20" t="s">
        <v>126</v>
      </c>
      <c r="D61" s="2">
        <v>10648</v>
      </c>
    </row>
    <row r="62" ht="12.75">
      <c r="A62" s="20"/>
    </row>
    <row r="63" ht="12.75">
      <c r="A63" s="20" t="s">
        <v>145</v>
      </c>
    </row>
    <row r="64" ht="12.75">
      <c r="A64" s="20"/>
    </row>
    <row r="65" ht="12.75">
      <c r="A65" s="20"/>
    </row>
    <row r="66" ht="12.75">
      <c r="A66" s="20"/>
    </row>
    <row r="67" spans="1:5" s="21" customFormat="1" ht="12.75">
      <c r="A67" s="21" t="s">
        <v>108</v>
      </c>
      <c r="B67" s="23"/>
      <c r="C67" s="23"/>
      <c r="D67" s="23"/>
      <c r="E67" s="23"/>
    </row>
    <row r="68" spans="1:4" ht="12.75">
      <c r="A68" s="20" t="s">
        <v>146</v>
      </c>
      <c r="B68" s="2">
        <v>7200</v>
      </c>
      <c r="C68" s="2">
        <v>0</v>
      </c>
      <c r="D68" s="2">
        <v>0</v>
      </c>
    </row>
    <row r="69" spans="1:4" ht="12.75">
      <c r="A69" s="20" t="s">
        <v>141</v>
      </c>
      <c r="C69" s="2">
        <v>0</v>
      </c>
      <c r="D69" s="2">
        <v>10000</v>
      </c>
    </row>
    <row r="70" spans="1:6" ht="12.75">
      <c r="A70" s="20" t="s">
        <v>112</v>
      </c>
      <c r="B70" s="2">
        <v>500</v>
      </c>
      <c r="C70" s="2">
        <v>10500</v>
      </c>
      <c r="D70" s="2">
        <v>10500</v>
      </c>
      <c r="F70" s="20" t="s">
        <v>114</v>
      </c>
    </row>
    <row r="71" spans="1:4" ht="12.75">
      <c r="A71" s="20" t="s">
        <v>109</v>
      </c>
      <c r="D71" s="2">
        <v>10000</v>
      </c>
    </row>
    <row r="72" spans="1:4" ht="12.75">
      <c r="A72" s="1" t="s">
        <v>70</v>
      </c>
      <c r="B72" s="6">
        <f>SUM(B51:B69)</f>
        <v>80005</v>
      </c>
      <c r="C72" s="6">
        <f>SUM(C51:C71)</f>
        <v>162528</v>
      </c>
      <c r="D72" s="6">
        <f>SUM(D51:D71)</f>
        <v>234688</v>
      </c>
    </row>
    <row r="74" ht="12.75">
      <c r="A74" s="1" t="s">
        <v>71</v>
      </c>
    </row>
    <row r="75" spans="1:4" ht="12.75">
      <c r="A75" t="s">
        <v>34</v>
      </c>
      <c r="B75" s="2">
        <v>500</v>
      </c>
      <c r="C75" s="2">
        <v>1500</v>
      </c>
      <c r="D75" s="2">
        <v>2000</v>
      </c>
    </row>
    <row r="76" spans="1:6" ht="12.75">
      <c r="A76" t="s">
        <v>33</v>
      </c>
      <c r="B76" s="2">
        <v>0</v>
      </c>
      <c r="C76" s="2">
        <v>6000</v>
      </c>
      <c r="D76" s="2">
        <v>12000</v>
      </c>
      <c r="F76" s="20" t="s">
        <v>111</v>
      </c>
    </row>
    <row r="77" spans="1:6" ht="12.75">
      <c r="A77" s="20" t="s">
        <v>115</v>
      </c>
      <c r="B77" s="2">
        <v>200</v>
      </c>
      <c r="C77" s="2">
        <v>1000</v>
      </c>
      <c r="D77" s="2">
        <v>5000</v>
      </c>
      <c r="F77" s="20" t="s">
        <v>147</v>
      </c>
    </row>
    <row r="78" spans="1:6" ht="12.75">
      <c r="A78" s="20" t="s">
        <v>148</v>
      </c>
      <c r="B78" s="2">
        <v>300</v>
      </c>
      <c r="C78" s="2">
        <v>400</v>
      </c>
      <c r="D78" s="2">
        <v>1000</v>
      </c>
      <c r="F78" s="20" t="s">
        <v>153</v>
      </c>
    </row>
    <row r="79" spans="1:6" ht="12.75">
      <c r="A79" t="s">
        <v>149</v>
      </c>
      <c r="B79" s="2">
        <v>5000</v>
      </c>
      <c r="C79" s="2">
        <v>12000</v>
      </c>
      <c r="D79" s="2">
        <v>16000</v>
      </c>
      <c r="F79" s="20" t="s">
        <v>152</v>
      </c>
    </row>
    <row r="80" spans="1:6" s="12" customFormat="1" ht="12.75">
      <c r="A80" t="s">
        <v>150</v>
      </c>
      <c r="B80" s="2">
        <v>1000</v>
      </c>
      <c r="C80" s="16">
        <v>2000</v>
      </c>
      <c r="D80" s="16">
        <v>3500</v>
      </c>
      <c r="E80" s="16"/>
      <c r="F80" s="20" t="s">
        <v>151</v>
      </c>
    </row>
    <row r="81" spans="1:5" s="12" customFormat="1" ht="12.75">
      <c r="A81" s="14" t="s">
        <v>75</v>
      </c>
      <c r="B81" s="15">
        <f>SUM(B75:B80)</f>
        <v>7000</v>
      </c>
      <c r="C81" s="15">
        <f>SUM(C75:C80)</f>
        <v>22900</v>
      </c>
      <c r="D81" s="15">
        <f>SUM(D75:D80)</f>
        <v>39500</v>
      </c>
      <c r="E81" s="16"/>
    </row>
    <row r="82" spans="1:2" ht="12.75">
      <c r="A82" s="14"/>
      <c r="B82" s="15"/>
    </row>
    <row r="83" spans="1:4" ht="12.75">
      <c r="A83" s="1" t="s">
        <v>76</v>
      </c>
      <c r="B83" s="6">
        <f>SUM(B72+B81)</f>
        <v>87005</v>
      </c>
      <c r="C83" s="6">
        <f>SUM(C72+C81)</f>
        <v>185428</v>
      </c>
      <c r="D83" s="6">
        <f>SUM(D72+D81)</f>
        <v>274188</v>
      </c>
    </row>
    <row r="85" ht="12.75">
      <c r="A85" s="3" t="s">
        <v>29</v>
      </c>
    </row>
    <row r="86" ht="12.75">
      <c r="A86" s="14" t="s">
        <v>82</v>
      </c>
    </row>
    <row r="87" spans="1:4" ht="12.75">
      <c r="A87" s="12" t="s">
        <v>84</v>
      </c>
      <c r="B87" s="2">
        <v>10000</v>
      </c>
      <c r="C87" s="2">
        <v>12000</v>
      </c>
      <c r="D87" s="2">
        <v>12000</v>
      </c>
    </row>
    <row r="88" spans="1:6" ht="12.75">
      <c r="A88" s="20" t="s">
        <v>116</v>
      </c>
      <c r="F88" s="20" t="s">
        <v>156</v>
      </c>
    </row>
    <row r="89" spans="1:4" ht="12.75">
      <c r="A89" s="14" t="s">
        <v>83</v>
      </c>
      <c r="B89" s="6">
        <f>SUM(B87:B87)</f>
        <v>10000</v>
      </c>
      <c r="C89" s="15">
        <f>SUM(C87:C88)</f>
        <v>12000</v>
      </c>
      <c r="D89" s="15">
        <f>SUM(D87:D88)</f>
        <v>12000</v>
      </c>
    </row>
    <row r="91" ht="12.75">
      <c r="A91" s="14" t="s">
        <v>13</v>
      </c>
    </row>
    <row r="92" spans="1:5" ht="12.75">
      <c r="A92" s="20" t="s">
        <v>125</v>
      </c>
      <c r="E92" s="2">
        <v>30000</v>
      </c>
    </row>
    <row r="93" spans="1:5" s="20" customFormat="1" ht="12.75">
      <c r="A93" s="20" t="s">
        <v>120</v>
      </c>
      <c r="B93" s="22"/>
      <c r="C93" s="22"/>
      <c r="D93" s="22"/>
      <c r="E93" s="22"/>
    </row>
    <row r="94" spans="1:4" ht="12.75">
      <c r="A94" s="12" t="s">
        <v>12</v>
      </c>
      <c r="B94" s="2">
        <v>15000</v>
      </c>
      <c r="C94" s="2">
        <v>15000</v>
      </c>
      <c r="D94" s="2">
        <v>25000</v>
      </c>
    </row>
    <row r="95" spans="1:4" ht="12.75">
      <c r="A95" s="10" t="s">
        <v>36</v>
      </c>
      <c r="B95" s="2">
        <v>1750</v>
      </c>
      <c r="C95" s="2">
        <v>1750</v>
      </c>
      <c r="D95" s="2">
        <v>6300</v>
      </c>
    </row>
    <row r="96" spans="1:4" ht="12.75">
      <c r="A96" s="1" t="s">
        <v>39</v>
      </c>
      <c r="B96" s="6">
        <f>SUM(B94:B95)</f>
        <v>16750</v>
      </c>
      <c r="C96" s="6">
        <f>SUM(C94:C95)</f>
        <v>16750</v>
      </c>
      <c r="D96" s="6">
        <f>SUM(D94:D95)</f>
        <v>31300</v>
      </c>
    </row>
    <row r="97" ht="12.75">
      <c r="A97" s="1"/>
    </row>
    <row r="98" spans="1:5" ht="12.75">
      <c r="A98" s="21" t="s">
        <v>127</v>
      </c>
      <c r="E98" s="2">
        <v>50000</v>
      </c>
    </row>
    <row r="99" ht="12.75">
      <c r="A99" s="20" t="s">
        <v>125</v>
      </c>
    </row>
    <row r="100" ht="12.75">
      <c r="A100" s="20" t="s">
        <v>120</v>
      </c>
    </row>
    <row r="101" spans="1:6" ht="12.75">
      <c r="A101" s="12" t="s">
        <v>18</v>
      </c>
      <c r="C101" s="2">
        <v>15000</v>
      </c>
      <c r="D101" s="2">
        <v>50000</v>
      </c>
      <c r="F101" s="20"/>
    </row>
    <row r="102" spans="1:4" ht="12.75">
      <c r="A102" s="4" t="s">
        <v>58</v>
      </c>
      <c r="C102" s="2">
        <v>3500</v>
      </c>
      <c r="D102" s="2">
        <v>5950</v>
      </c>
    </row>
    <row r="103" spans="1:5" s="21" customFormat="1" ht="12.75">
      <c r="A103" s="21" t="s">
        <v>124</v>
      </c>
      <c r="B103" s="23">
        <f>SUM(B99:B102)</f>
        <v>0</v>
      </c>
      <c r="C103" s="23">
        <f>SUM(C101:C102)</f>
        <v>18500</v>
      </c>
      <c r="D103" s="23">
        <f>SUM(D101:D102)</f>
        <v>55950</v>
      </c>
      <c r="E103" s="23"/>
    </row>
    <row r="104" spans="2:5" s="21" customFormat="1" ht="12.75">
      <c r="B104" s="23"/>
      <c r="C104" s="23"/>
      <c r="D104" s="23"/>
      <c r="E104" s="23"/>
    </row>
    <row r="105" spans="1:5" s="21" customFormat="1" ht="12.75">
      <c r="A105" s="21" t="s">
        <v>128</v>
      </c>
      <c r="B105" s="23"/>
      <c r="C105" s="23"/>
      <c r="D105" s="23"/>
      <c r="E105" s="22"/>
    </row>
    <row r="106" spans="1:5" s="20" customFormat="1" ht="12.75">
      <c r="A106" s="20" t="s">
        <v>129</v>
      </c>
      <c r="B106" s="22"/>
      <c r="C106" s="22"/>
      <c r="D106" s="22"/>
      <c r="E106" s="22"/>
    </row>
    <row r="107" spans="1:6" s="20" customFormat="1" ht="12.75">
      <c r="A107" s="20" t="s">
        <v>130</v>
      </c>
      <c r="B107" s="22"/>
      <c r="C107" s="22"/>
      <c r="D107" s="22">
        <v>35000</v>
      </c>
      <c r="E107" s="22"/>
      <c r="F107" s="20" t="s">
        <v>132</v>
      </c>
    </row>
    <row r="108" spans="1:5" s="20" customFormat="1" ht="12.75">
      <c r="A108" s="20" t="s">
        <v>131</v>
      </c>
      <c r="B108" s="22"/>
      <c r="C108" s="22"/>
      <c r="D108" s="22">
        <v>70000</v>
      </c>
      <c r="E108" s="22"/>
    </row>
    <row r="109" spans="1:5" s="20" customFormat="1" ht="12.75">
      <c r="A109" s="20" t="s">
        <v>16</v>
      </c>
      <c r="B109" s="22"/>
      <c r="C109" s="22"/>
      <c r="D109" s="22">
        <v>10500</v>
      </c>
      <c r="E109" s="22"/>
    </row>
    <row r="110" spans="1:5" s="21" customFormat="1" ht="12.75">
      <c r="A110" s="21" t="s">
        <v>133</v>
      </c>
      <c r="B110" s="23">
        <f>SUM(A106:B109)</f>
        <v>0</v>
      </c>
      <c r="C110" s="23">
        <f>SUM(B106:C109)</f>
        <v>0</v>
      </c>
      <c r="D110" s="23">
        <f>SUM(C106:D109)</f>
        <v>115500</v>
      </c>
      <c r="E110" s="23"/>
    </row>
    <row r="111" spans="1:2" ht="12.75">
      <c r="A111" s="1"/>
      <c r="B111" s="6"/>
    </row>
    <row r="112" spans="1:5" ht="12.75">
      <c r="A112" s="14" t="s">
        <v>21</v>
      </c>
      <c r="B112" s="6"/>
      <c r="E112" s="2">
        <v>145000</v>
      </c>
    </row>
    <row r="113" spans="1:2" ht="11.25" customHeight="1">
      <c r="A113" s="20" t="s">
        <v>129</v>
      </c>
      <c r="B113" s="6"/>
    </row>
    <row r="114" spans="1:4" ht="12.75">
      <c r="A114" s="12" t="s">
        <v>22</v>
      </c>
      <c r="B114" s="16"/>
      <c r="C114" s="16">
        <v>100000</v>
      </c>
      <c r="D114" s="16">
        <v>100000</v>
      </c>
    </row>
    <row r="115" spans="1:5" s="14" customFormat="1" ht="12.75">
      <c r="A115" s="12" t="s">
        <v>16</v>
      </c>
      <c r="B115" s="16"/>
      <c r="C115" s="16">
        <v>10150</v>
      </c>
      <c r="D115" s="16">
        <v>10150</v>
      </c>
      <c r="E115" s="15"/>
    </row>
    <row r="116" spans="1:4" ht="12.75">
      <c r="A116" s="14" t="s">
        <v>23</v>
      </c>
      <c r="B116" s="15">
        <f>SUM(B114:B115)</f>
        <v>0</v>
      </c>
      <c r="C116" s="15">
        <f>SUM(C114:C115)</f>
        <v>110150</v>
      </c>
      <c r="D116" s="15">
        <f>SUM(D114:D115)</f>
        <v>110150</v>
      </c>
    </row>
    <row r="117" spans="1:4" ht="12.75">
      <c r="A117" s="14"/>
      <c r="B117" s="15"/>
      <c r="C117" s="15"/>
      <c r="D117" s="15"/>
    </row>
    <row r="118" spans="1:2" ht="12.75">
      <c r="A118" s="1"/>
      <c r="B118" s="6"/>
    </row>
    <row r="119" spans="1:5" ht="12.75">
      <c r="A119" s="14" t="s">
        <v>14</v>
      </c>
      <c r="E119" s="2">
        <v>25000</v>
      </c>
    </row>
    <row r="120" spans="1:4" ht="12.75">
      <c r="A120" s="20" t="s">
        <v>135</v>
      </c>
      <c r="D120" s="2">
        <v>2500</v>
      </c>
    </row>
    <row r="121" spans="1:5" s="14" customFormat="1" ht="12.75">
      <c r="A121" s="12" t="s">
        <v>15</v>
      </c>
      <c r="B121" s="16"/>
      <c r="C121" s="15"/>
      <c r="D121" s="16">
        <v>20000</v>
      </c>
      <c r="E121" s="15"/>
    </row>
    <row r="122" spans="1:5" s="14" customFormat="1" ht="12.75">
      <c r="A122" s="20" t="s">
        <v>136</v>
      </c>
      <c r="B122" s="16"/>
      <c r="C122" s="15"/>
      <c r="D122" s="16">
        <v>750</v>
      </c>
      <c r="E122" s="15"/>
    </row>
    <row r="123" spans="1:5" s="14" customFormat="1" ht="12.75">
      <c r="A123" s="12" t="s">
        <v>16</v>
      </c>
      <c r="B123" s="16"/>
      <c r="C123" s="15"/>
      <c r="D123" s="16">
        <v>1750</v>
      </c>
      <c r="E123" s="15"/>
    </row>
    <row r="124" spans="1:4" ht="12.75">
      <c r="A124" s="14" t="s">
        <v>20</v>
      </c>
      <c r="B124" s="15">
        <f>SUM(B121:B123)</f>
        <v>0</v>
      </c>
      <c r="C124" s="15">
        <f>SUM(C121:C123)</f>
        <v>0</v>
      </c>
      <c r="D124" s="2">
        <f>SUM(D120:D123)</f>
        <v>25000</v>
      </c>
    </row>
    <row r="125" spans="1:2" ht="12.75">
      <c r="A125" s="12"/>
      <c r="B125" s="16"/>
    </row>
    <row r="126" spans="1:6" ht="12.75">
      <c r="A126" s="14" t="s">
        <v>17</v>
      </c>
      <c r="E126" s="2">
        <v>15000</v>
      </c>
      <c r="F126" s="20" t="s">
        <v>140</v>
      </c>
    </row>
    <row r="127" ht="12.75">
      <c r="A127" s="20" t="s">
        <v>137</v>
      </c>
    </row>
    <row r="128" spans="1:4" ht="12.75">
      <c r="A128" s="20" t="s">
        <v>138</v>
      </c>
      <c r="B128" s="2">
        <v>6000</v>
      </c>
      <c r="C128" s="2">
        <v>6000</v>
      </c>
      <c r="D128" s="2">
        <v>6000</v>
      </c>
    </row>
    <row r="129" spans="1:4" ht="12.75">
      <c r="A129" s="20" t="s">
        <v>139</v>
      </c>
      <c r="C129" s="2">
        <v>15000</v>
      </c>
      <c r="D129" s="2">
        <v>15000</v>
      </c>
    </row>
    <row r="130" spans="1:4" ht="12.75">
      <c r="A130" s="14" t="s">
        <v>19</v>
      </c>
      <c r="B130" s="15">
        <f>SUM(B128:B128)</f>
        <v>6000</v>
      </c>
      <c r="C130" s="15">
        <f>SUM(C128:C129)</f>
        <v>21000</v>
      </c>
      <c r="D130" s="15">
        <f>SUM(D128:D129)</f>
        <v>21000</v>
      </c>
    </row>
    <row r="131" ht="12.75">
      <c r="A131" s="4"/>
    </row>
    <row r="132" spans="1:4" ht="12.75">
      <c r="A132" s="1" t="s">
        <v>52</v>
      </c>
      <c r="B132" s="15">
        <f>SUM(B89+B96+B103+B124+B110+B116+B130)</f>
        <v>32750</v>
      </c>
      <c r="C132" s="15">
        <f>SUM(C89+C96+C103+C124+C110+C116+C130)</f>
        <v>178400</v>
      </c>
      <c r="D132" s="15">
        <f>SUM(D89+D96+D103+D124+D110+D116+D130)</f>
        <v>370900</v>
      </c>
    </row>
    <row r="133" ht="12.75">
      <c r="A133" s="1"/>
    </row>
    <row r="134" spans="1:4" ht="12.75">
      <c r="A134" s="3" t="s">
        <v>77</v>
      </c>
      <c r="B134" s="17">
        <f>SUM(B83+B132)</f>
        <v>119755</v>
      </c>
      <c r="C134" s="17">
        <f>SUM(C83+C132)</f>
        <v>363828</v>
      </c>
      <c r="D134" s="17">
        <f>SUM(D83+D132)</f>
        <v>645088</v>
      </c>
    </row>
    <row r="135" spans="1:4" ht="12.75">
      <c r="A135" s="3"/>
      <c r="B135" s="17"/>
      <c r="C135" s="17"/>
      <c r="D135" s="17"/>
    </row>
    <row r="137" spans="1:5" ht="12.75">
      <c r="A137" s="9" t="s">
        <v>62</v>
      </c>
      <c r="B137" s="16">
        <f>B45-B134</f>
        <v>-24255</v>
      </c>
      <c r="C137" s="16">
        <f>C45-C134</f>
        <v>-42828</v>
      </c>
      <c r="D137" s="16">
        <f>D45-D134</f>
        <v>-4588</v>
      </c>
      <c r="E137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jgkaiser</cp:lastModifiedBy>
  <cp:lastPrinted>2011-05-27T13:45:02Z</cp:lastPrinted>
  <dcterms:created xsi:type="dcterms:W3CDTF">2010-12-20T19:12:33Z</dcterms:created>
  <dcterms:modified xsi:type="dcterms:W3CDTF">2011-12-02T18:54:14Z</dcterms:modified>
  <cp:category/>
  <cp:version/>
  <cp:contentType/>
  <cp:contentStatus/>
</cp:coreProperties>
</file>