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60" yWindow="120" windowWidth="29600" windowHeight="12260" tabRatio="500" activeTab="1"/>
  </bookViews>
  <sheets>
    <sheet name="Final 2011" sheetId="1" r:id="rId1"/>
    <sheet name="Final 2012" sheetId="2" r:id="rId2"/>
  </sheets>
  <definedNames/>
  <calcPr fullCalcOnLoad="1"/>
</workbook>
</file>

<file path=xl/sharedStrings.xml><?xml version="1.0" encoding="utf-8"?>
<sst xmlns="http://schemas.openxmlformats.org/spreadsheetml/2006/main" count="136" uniqueCount="113">
  <si>
    <t>Media Democracy Fund (MPREPP)</t>
  </si>
  <si>
    <t>William Penn Foundation (MPREPP)</t>
  </si>
  <si>
    <t>Benton Foundation (MPREPP)</t>
  </si>
  <si>
    <t>Total MediaWire</t>
  </si>
  <si>
    <t>MediaWire Blogger (1 P-t)</t>
  </si>
  <si>
    <t>MediaWire Bloggers (3 P-T)</t>
  </si>
  <si>
    <t>Total Grant Funding</t>
  </si>
  <si>
    <t>Collaborative Fundraiser (Feb 2012)</t>
  </si>
  <si>
    <t>Salaries--FTE</t>
  </si>
  <si>
    <t>MPREP Reporting Fund</t>
  </si>
  <si>
    <t>Media Policy Reporting and Education Program</t>
  </si>
  <si>
    <t>FNP Fee</t>
  </si>
  <si>
    <t>Collaborative Fundraiser</t>
  </si>
  <si>
    <t>Total Collaborative Fundraiser</t>
  </si>
  <si>
    <t>Metrics Experiment</t>
  </si>
  <si>
    <t>Metrics Reporting Fund</t>
  </si>
  <si>
    <t>Total Metrics Experiment</t>
  </si>
  <si>
    <t>Total Sponsorships</t>
  </si>
  <si>
    <t>Project Expense</t>
  </si>
  <si>
    <t>Revenue</t>
  </si>
  <si>
    <t>Unrestricted Grants</t>
  </si>
  <si>
    <t>Restricted Grants</t>
  </si>
  <si>
    <t>Office Space</t>
  </si>
  <si>
    <t>Office supplies</t>
  </si>
  <si>
    <t>Partial Media Policy Org Dispersements</t>
  </si>
  <si>
    <t>FNP fee</t>
  </si>
  <si>
    <t>Total Money/Elections Collaboration</t>
  </si>
  <si>
    <t>Media Policy Org Dispersements</t>
  </si>
  <si>
    <t>MP Ed and Reporting Total</t>
  </si>
  <si>
    <t>Jo Ellen Kaiser, Executive Director</t>
  </si>
  <si>
    <t>Erin Polgreen, Managing Director</t>
  </si>
  <si>
    <t>Media Policy Blogger</t>
  </si>
  <si>
    <t>Media Policy Editor</t>
  </si>
  <si>
    <t>2011 Organizational Dispersement</t>
  </si>
  <si>
    <t>Campaign Cash/Money Elections Collaboration</t>
  </si>
  <si>
    <t>MediaWire</t>
  </si>
  <si>
    <t>Total Earned Revenue</t>
  </si>
  <si>
    <t>Innovation/Incubation Lab Fees</t>
  </si>
  <si>
    <t>Media Policy Education and Reporting Pilot Program</t>
  </si>
  <si>
    <t>Innovation/Incubation Lab</t>
  </si>
  <si>
    <t>Total Innovation/Incubation Lab</t>
  </si>
  <si>
    <t>Total Project Expense (Direct Costs)</t>
  </si>
  <si>
    <t xml:space="preserve">MediaWire Editor </t>
  </si>
  <si>
    <t>New Revenue Generation Lab Experiment</t>
  </si>
  <si>
    <t>Earned Revenue</t>
  </si>
  <si>
    <t>Open Society Institute</t>
  </si>
  <si>
    <t xml:space="preserve">PR Support </t>
  </si>
  <si>
    <t>FNP Fee</t>
  </si>
  <si>
    <t>TMC 2011 Budget</t>
  </si>
  <si>
    <t>Annual Meeting</t>
  </si>
  <si>
    <t>Projected Sponsorships</t>
  </si>
  <si>
    <t>Balance</t>
  </si>
  <si>
    <t>Tracy Van Slyke, Outgoing Director</t>
  </si>
  <si>
    <t>Total Grant Funding</t>
  </si>
  <si>
    <t>Total Revenue</t>
  </si>
  <si>
    <t>Expense</t>
  </si>
  <si>
    <t>General Operations Expense</t>
  </si>
  <si>
    <t>Salaries</t>
  </si>
  <si>
    <t>Benefits</t>
  </si>
  <si>
    <t xml:space="preserve">Total Personnel </t>
  </si>
  <si>
    <t xml:space="preserve">Non-personnel Administrative </t>
  </si>
  <si>
    <t>Telephone/Conference Call line</t>
  </si>
  <si>
    <t>Travel and Lodging</t>
  </si>
  <si>
    <t>Web site and List Serve</t>
  </si>
  <si>
    <t xml:space="preserve">Total Non-Personnel Administrative </t>
  </si>
  <si>
    <t>Total General Operations Expense</t>
  </si>
  <si>
    <t>Total Expenses</t>
  </si>
  <si>
    <t>Memberships</t>
  </si>
  <si>
    <t xml:space="preserve">Grant Balance Carryover from 2010 </t>
  </si>
  <si>
    <t>Includes Funds from Wallace Global and Arca (June-July year)</t>
  </si>
  <si>
    <t>Personnel</t>
  </si>
  <si>
    <t>Membership</t>
  </si>
  <si>
    <t>Total Membership</t>
  </si>
  <si>
    <t>TMC Annual Meeting</t>
  </si>
  <si>
    <t>II Lab programs</t>
  </si>
  <si>
    <t>Wyncote Foundation (Campaign Cash)</t>
  </si>
  <si>
    <t>Harnisch Foundation (Revenue Generation)</t>
  </si>
  <si>
    <t>Harnisch (Collab Fundraiser Seed Money)</t>
  </si>
  <si>
    <t>Donations</t>
  </si>
  <si>
    <t>Major Donor Campaign</t>
  </si>
  <si>
    <t>Total Donations</t>
  </si>
  <si>
    <t>Notes</t>
  </si>
  <si>
    <t>Received in-kind in 2011</t>
  </si>
  <si>
    <t>Jo Ellen</t>
  </si>
  <si>
    <t>Contractors</t>
  </si>
  <si>
    <t>Razoo website</t>
  </si>
  <si>
    <t>includes sponsorships</t>
  </si>
  <si>
    <t>Website Redesign</t>
  </si>
  <si>
    <t>Sponsorships</t>
  </si>
  <si>
    <t>Non-TMC Conf/Org Registration</t>
  </si>
  <si>
    <t>Travel/Lodging</t>
  </si>
  <si>
    <t>Entertainment/Meals</t>
  </si>
  <si>
    <t>Collab Fundraiser Temp Assistant ($25/hr * 15 hrs * 6 wks)</t>
  </si>
  <si>
    <t>Interns</t>
  </si>
  <si>
    <t>Communications (/metrics/urls)</t>
  </si>
  <si>
    <t>Contractor Reimbursement</t>
  </si>
  <si>
    <t>Prize Money</t>
  </si>
  <si>
    <t>FNP fee (taken in 2011)</t>
  </si>
  <si>
    <t>May  Day--all volunteer/donated effort</t>
  </si>
  <si>
    <t>Total May Day</t>
  </si>
  <si>
    <t>benefits</t>
  </si>
  <si>
    <t>web design cost(see contractors)</t>
  </si>
  <si>
    <t>url cost (see communications)</t>
  </si>
  <si>
    <t>Carryover from Reserves</t>
  </si>
  <si>
    <t>Balance</t>
  </si>
  <si>
    <r>
      <t xml:space="preserve">Wallace Global </t>
    </r>
    <r>
      <rPr>
        <sz val="10"/>
        <rFont val="Verdana"/>
        <family val="0"/>
      </rPr>
      <t>Fund</t>
    </r>
  </si>
  <si>
    <t>Restricted Grants</t>
  </si>
  <si>
    <t>Social Media Curator ($15/hr * 10 hrs + some overtime)</t>
  </si>
  <si>
    <r>
      <t>Staff Time (</t>
    </r>
    <r>
      <rPr>
        <sz val="10"/>
        <rFont val="Verdana"/>
        <family val="0"/>
      </rPr>
      <t>$15,000)</t>
    </r>
  </si>
  <si>
    <r>
      <t>Staff Time</t>
    </r>
    <r>
      <rPr>
        <sz val="10"/>
        <rFont val="Verdana"/>
        <family val="0"/>
      </rPr>
      <t xml:space="preserve"> ($2,250)</t>
    </r>
  </si>
  <si>
    <t>TMC 2012 Budget Final</t>
  </si>
  <si>
    <r>
      <rPr>
        <sz val="10"/>
        <rFont val="Verdana"/>
        <family val="0"/>
      </rPr>
      <t xml:space="preserve">Deutch Foundation </t>
    </r>
    <r>
      <rPr>
        <sz val="10"/>
        <rFont val="Verdana"/>
        <family val="0"/>
      </rPr>
      <t>(Metric Collaborative Experiment)</t>
    </r>
  </si>
  <si>
    <r>
      <t>Individual Donor Campaign</t>
    </r>
    <r>
      <rPr>
        <sz val="10"/>
        <rFont val="Verdana"/>
        <family val="0"/>
      </rPr>
      <t>/collaborative fundraiser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</si>
</sst>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35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b/>
      <sz val="10"/>
      <color indexed="10"/>
      <name val="Verdana"/>
      <family val="2"/>
    </font>
    <font>
      <b/>
      <u val="single"/>
      <sz val="10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1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30" borderId="0" xfId="0" applyNumberFormat="1" applyFill="1" applyAlignment="1">
      <alignment/>
    </xf>
    <xf numFmtId="3" fontId="0" fillId="30" borderId="0" xfId="0" applyNumberFormat="1" applyFont="1" applyFill="1" applyAlignment="1">
      <alignment/>
    </xf>
    <xf numFmtId="3" fontId="2" fillId="30" borderId="0" xfId="0" applyNumberFormat="1" applyFont="1" applyFill="1" applyAlignment="1">
      <alignment/>
    </xf>
    <xf numFmtId="3" fontId="2" fillId="30" borderId="0" xfId="0" applyNumberFormat="1" applyFont="1" applyFill="1" applyAlignment="1">
      <alignment/>
    </xf>
    <xf numFmtId="3" fontId="5" fillId="30" borderId="0" xfId="0" applyNumberFormat="1" applyFont="1" applyFill="1" applyAlignment="1">
      <alignment/>
    </xf>
    <xf numFmtId="3" fontId="2" fillId="30" borderId="0" xfId="0" applyNumberFormat="1" applyFont="1" applyFill="1" applyAlignment="1">
      <alignment/>
    </xf>
    <xf numFmtId="3" fontId="0" fillId="30" borderId="0" xfId="0" applyNumberFormat="1" applyFont="1" applyFill="1" applyAlignment="1">
      <alignment/>
    </xf>
    <xf numFmtId="3" fontId="2" fillId="30" borderId="0" xfId="0" applyNumberFormat="1" applyFont="1" applyFill="1" applyAlignment="1">
      <alignment/>
    </xf>
    <xf numFmtId="3" fontId="0" fillId="30" borderId="0" xfId="0" applyNumberFormat="1" applyFont="1" applyFill="1" applyAlignment="1">
      <alignment/>
    </xf>
    <xf numFmtId="3" fontId="5" fillId="3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0</xdr:row>
      <xdr:rowOff>771525</xdr:rowOff>
    </xdr:to>
    <xdr:pic>
      <xdr:nvPicPr>
        <xdr:cNvPr id="1" name="Picture 1" descr="The Media Consortium log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5"/>
  <sheetViews>
    <sheetView workbookViewId="0" topLeftCell="A1">
      <selection activeCell="F60" sqref="F60"/>
    </sheetView>
  </sheetViews>
  <sheetFormatPr defaultColWidth="11.00390625" defaultRowHeight="12.75"/>
  <cols>
    <col min="1" max="1" width="46.625" style="0" customWidth="1"/>
    <col min="2" max="2" width="8.75390625" style="0" customWidth="1"/>
  </cols>
  <sheetData>
    <row r="1" ht="63" customHeight="1"/>
    <row r="2" ht="24.75" customHeight="1">
      <c r="A2" s="1" t="s">
        <v>48</v>
      </c>
    </row>
    <row r="4" ht="12.75">
      <c r="A4" s="3" t="s">
        <v>19</v>
      </c>
    </row>
    <row r="6" ht="12.75">
      <c r="A6" s="1" t="s">
        <v>20</v>
      </c>
    </row>
    <row r="7" spans="1:2" ht="12.75">
      <c r="A7" t="s">
        <v>45</v>
      </c>
      <c r="B7" s="2">
        <v>100000</v>
      </c>
    </row>
    <row r="8" spans="1:3" ht="12.75">
      <c r="A8" s="12" t="s">
        <v>68</v>
      </c>
      <c r="B8" s="2">
        <v>85000</v>
      </c>
      <c r="C8" s="12" t="s">
        <v>69</v>
      </c>
    </row>
    <row r="9" ht="12.75">
      <c r="B9" s="2"/>
    </row>
    <row r="10" spans="1:2" ht="12.75">
      <c r="A10" s="9" t="s">
        <v>21</v>
      </c>
      <c r="B10" s="2"/>
    </row>
    <row r="11" spans="1:2" ht="12.75">
      <c r="A11" s="12" t="s">
        <v>75</v>
      </c>
      <c r="B11" s="2">
        <v>34250</v>
      </c>
    </row>
    <row r="12" spans="1:2" ht="12.75">
      <c r="A12" s="12" t="s">
        <v>76</v>
      </c>
      <c r="B12" s="2">
        <v>10000</v>
      </c>
    </row>
    <row r="13" spans="1:2" ht="12.75">
      <c r="A13" s="12" t="s">
        <v>0</v>
      </c>
      <c r="B13" s="2">
        <v>25000</v>
      </c>
    </row>
    <row r="14" spans="1:2" ht="12.75">
      <c r="A14" s="12" t="s">
        <v>1</v>
      </c>
      <c r="B14" s="2">
        <v>5000</v>
      </c>
    </row>
    <row r="15" spans="1:2" ht="12.75">
      <c r="A15" s="12" t="s">
        <v>2</v>
      </c>
      <c r="B15" s="2">
        <v>7500</v>
      </c>
    </row>
    <row r="16" ht="12.75">
      <c r="B16" s="2"/>
    </row>
    <row r="17" spans="1:2" ht="12.75">
      <c r="A17" s="1" t="s">
        <v>53</v>
      </c>
      <c r="B17" s="6">
        <f>SUM(B7:B16)</f>
        <v>266750</v>
      </c>
    </row>
    <row r="18" spans="1:2" ht="12.75">
      <c r="A18" s="1"/>
      <c r="B18" s="6"/>
    </row>
    <row r="19" spans="1:2" ht="12.75">
      <c r="A19" s="9" t="s">
        <v>50</v>
      </c>
      <c r="B19" s="6"/>
    </row>
    <row r="20" spans="1:3" ht="12.75">
      <c r="A20" s="10" t="s">
        <v>49</v>
      </c>
      <c r="B20" s="11">
        <v>10000</v>
      </c>
      <c r="C20" s="2"/>
    </row>
    <row r="22" ht="12.75">
      <c r="A22" s="1" t="s">
        <v>44</v>
      </c>
    </row>
    <row r="23" spans="1:2" ht="12.75">
      <c r="A23" t="s">
        <v>67</v>
      </c>
      <c r="B23" s="2">
        <v>20000</v>
      </c>
    </row>
    <row r="24" spans="1:2" ht="12.75">
      <c r="A24" t="s">
        <v>37</v>
      </c>
      <c r="B24" s="2">
        <v>9000</v>
      </c>
    </row>
    <row r="25" spans="1:2" ht="12.75">
      <c r="A25" s="1" t="s">
        <v>36</v>
      </c>
      <c r="B25" s="6">
        <f>SUM(B23:B24)</f>
        <v>29000</v>
      </c>
    </row>
    <row r="27" spans="1:2" ht="12.75">
      <c r="A27" s="3" t="s">
        <v>54</v>
      </c>
      <c r="B27" s="7">
        <f>SUM(B20+B25+B17)</f>
        <v>305750</v>
      </c>
    </row>
    <row r="29" ht="12.75">
      <c r="A29" s="3" t="s">
        <v>55</v>
      </c>
    </row>
    <row r="30" ht="12.75">
      <c r="A30" s="1" t="s">
        <v>56</v>
      </c>
    </row>
    <row r="31" ht="12.75">
      <c r="A31" s="1"/>
    </row>
    <row r="32" ht="12.75">
      <c r="A32" s="13" t="s">
        <v>70</v>
      </c>
    </row>
    <row r="33" ht="12.75">
      <c r="A33" s="5" t="s">
        <v>57</v>
      </c>
    </row>
    <row r="34" spans="1:2" ht="12.75">
      <c r="A34" s="10" t="s">
        <v>52</v>
      </c>
      <c r="B34" s="2">
        <v>18750</v>
      </c>
    </row>
    <row r="35" spans="1:2" ht="12.75">
      <c r="A35" t="s">
        <v>29</v>
      </c>
      <c r="B35" s="2">
        <v>56250</v>
      </c>
    </row>
    <row r="36" spans="1:2" ht="12.75">
      <c r="A36" t="s">
        <v>30</v>
      </c>
      <c r="B36" s="2">
        <v>57000</v>
      </c>
    </row>
    <row r="37" spans="1:2" ht="12.75">
      <c r="A37" s="4" t="s">
        <v>58</v>
      </c>
      <c r="B37" s="2">
        <v>29472</v>
      </c>
    </row>
    <row r="38" spans="1:2" ht="12.75">
      <c r="A38" s="1" t="s">
        <v>59</v>
      </c>
      <c r="B38" s="6">
        <f>SUM(B34:B37)</f>
        <v>161472</v>
      </c>
    </row>
    <row r="40" ht="12.75">
      <c r="A40" s="1" t="s">
        <v>60</v>
      </c>
    </row>
    <row r="41" spans="1:2" ht="12.75">
      <c r="A41" t="s">
        <v>23</v>
      </c>
      <c r="B41" s="2">
        <v>1500</v>
      </c>
    </row>
    <row r="42" spans="1:2" ht="12.75">
      <c r="A42" t="s">
        <v>22</v>
      </c>
      <c r="B42" s="2">
        <v>2150</v>
      </c>
    </row>
    <row r="43" spans="1:2" ht="12.75">
      <c r="A43" t="s">
        <v>61</v>
      </c>
      <c r="B43" s="2">
        <v>750</v>
      </c>
    </row>
    <row r="44" spans="1:2" ht="12.75">
      <c r="A44" t="s">
        <v>62</v>
      </c>
      <c r="B44" s="2">
        <v>5000</v>
      </c>
    </row>
    <row r="45" spans="1:2" ht="12.75">
      <c r="A45" t="s">
        <v>63</v>
      </c>
      <c r="B45" s="2">
        <v>1000</v>
      </c>
    </row>
    <row r="46" spans="1:2" s="12" customFormat="1" ht="12.75">
      <c r="A46" s="14" t="s">
        <v>64</v>
      </c>
      <c r="B46" s="15">
        <f>SUM(B41:B45)</f>
        <v>10400</v>
      </c>
    </row>
    <row r="47" spans="1:2" s="12" customFormat="1" ht="12.75">
      <c r="A47" s="14"/>
      <c r="B47" s="15"/>
    </row>
    <row r="48" spans="1:2" ht="12.75">
      <c r="A48" s="1" t="s">
        <v>65</v>
      </c>
      <c r="B48" s="6">
        <f>SUM(B38+B46)</f>
        <v>171872</v>
      </c>
    </row>
    <row r="50" ht="12.75">
      <c r="A50" s="3" t="s">
        <v>18</v>
      </c>
    </row>
    <row r="51" ht="12.75">
      <c r="A51" s="14" t="s">
        <v>71</v>
      </c>
    </row>
    <row r="52" spans="1:2" ht="12.75">
      <c r="A52" s="12" t="s">
        <v>73</v>
      </c>
      <c r="B52" s="2">
        <v>6000</v>
      </c>
    </row>
    <row r="53" spans="1:2" ht="12.75">
      <c r="A53" s="14" t="s">
        <v>72</v>
      </c>
      <c r="B53" s="6">
        <f>SUM(B52:B52)</f>
        <v>6000</v>
      </c>
    </row>
    <row r="55" ht="12.75">
      <c r="A55" s="1" t="s">
        <v>35</v>
      </c>
    </row>
    <row r="56" spans="1:2" ht="12.75">
      <c r="A56" s="12" t="s">
        <v>5</v>
      </c>
      <c r="B56" s="2">
        <v>24000</v>
      </c>
    </row>
    <row r="57" spans="1:2" ht="12.75">
      <c r="A57" t="s">
        <v>42</v>
      </c>
      <c r="B57" s="2">
        <v>10400</v>
      </c>
    </row>
    <row r="58" spans="1:2" ht="12.75">
      <c r="A58" s="14" t="s">
        <v>3</v>
      </c>
      <c r="B58" s="6">
        <f>SUM(B56:B57)</f>
        <v>34400</v>
      </c>
    </row>
    <row r="60" ht="12.75">
      <c r="A60" s="1"/>
    </row>
    <row r="61" ht="12.75">
      <c r="A61" s="1" t="s">
        <v>38</v>
      </c>
    </row>
    <row r="62" spans="1:2" ht="12.75">
      <c r="A62" s="10" t="s">
        <v>25</v>
      </c>
      <c r="B62" s="2">
        <v>2590</v>
      </c>
    </row>
    <row r="63" spans="1:2" ht="12.75">
      <c r="A63" s="4" t="s">
        <v>31</v>
      </c>
      <c r="B63" s="2">
        <v>5475</v>
      </c>
    </row>
    <row r="64" spans="1:2" ht="12.75">
      <c r="A64" s="4" t="s">
        <v>32</v>
      </c>
      <c r="B64">
        <v>320</v>
      </c>
    </row>
    <row r="65" spans="1:2" ht="12.75">
      <c r="A65" s="4" t="s">
        <v>24</v>
      </c>
      <c r="B65" s="2">
        <v>8500</v>
      </c>
    </row>
    <row r="66" spans="1:2" ht="12.75">
      <c r="A66" s="4" t="s">
        <v>27</v>
      </c>
      <c r="B66" s="2">
        <v>20115</v>
      </c>
    </row>
    <row r="67" spans="1:2" ht="12.75">
      <c r="A67" s="1" t="s">
        <v>28</v>
      </c>
      <c r="B67" s="6">
        <f>SUM(B62:B66)</f>
        <v>37000</v>
      </c>
    </row>
    <row r="68" ht="12.75">
      <c r="A68" s="1"/>
    </row>
    <row r="69" ht="12.75">
      <c r="A69" s="1" t="s">
        <v>39</v>
      </c>
    </row>
    <row r="70" spans="1:2" ht="12.75">
      <c r="A70" s="4" t="s">
        <v>43</v>
      </c>
      <c r="B70" s="2">
        <v>12000</v>
      </c>
    </row>
    <row r="71" spans="1:2" s="12" customFormat="1" ht="12.75">
      <c r="A71" s="12" t="s">
        <v>74</v>
      </c>
      <c r="B71" s="16">
        <v>8000</v>
      </c>
    </row>
    <row r="72" spans="1:2" ht="12.75">
      <c r="A72" s="1" t="s">
        <v>40</v>
      </c>
      <c r="B72" s="6">
        <f>SUM(B70:B71)</f>
        <v>20000</v>
      </c>
    </row>
    <row r="74" ht="12.75">
      <c r="A74" s="1" t="s">
        <v>34</v>
      </c>
    </row>
    <row r="75" spans="1:2" ht="12.75">
      <c r="A75" s="4" t="s">
        <v>33</v>
      </c>
      <c r="B75" s="2">
        <v>23102</v>
      </c>
    </row>
    <row r="76" spans="1:2" ht="12.75">
      <c r="A76" s="4" t="s">
        <v>46</v>
      </c>
      <c r="B76" s="2">
        <v>2500</v>
      </c>
    </row>
    <row r="77" spans="1:2" ht="12.75">
      <c r="A77" s="12" t="s">
        <v>4</v>
      </c>
      <c r="B77" s="2">
        <v>8000</v>
      </c>
    </row>
    <row r="78" spans="1:2" ht="12.75">
      <c r="A78" s="4" t="s">
        <v>47</v>
      </c>
      <c r="B78" s="2">
        <v>2398</v>
      </c>
    </row>
    <row r="79" spans="1:2" ht="12.75">
      <c r="A79" s="1" t="s">
        <v>26</v>
      </c>
      <c r="B79" s="6">
        <f>SUM(B75:B78)</f>
        <v>36000</v>
      </c>
    </row>
    <row r="80" ht="12.75">
      <c r="A80" s="4"/>
    </row>
    <row r="81" spans="1:2" ht="12.75">
      <c r="A81" s="1" t="s">
        <v>41</v>
      </c>
      <c r="B81" s="2">
        <f>SUM(B72+B79+B67+B58+B53)</f>
        <v>133400</v>
      </c>
    </row>
    <row r="82" spans="1:2" ht="12.75">
      <c r="A82" s="1"/>
      <c r="B82" s="2"/>
    </row>
    <row r="83" spans="1:2" ht="12.75">
      <c r="A83" s="3" t="s">
        <v>66</v>
      </c>
      <c r="B83" s="8">
        <f>SUM(B48+B81)</f>
        <v>305272</v>
      </c>
    </row>
    <row r="85" spans="1:2" ht="12.75">
      <c r="A85" s="9" t="s">
        <v>51</v>
      </c>
      <c r="B85" s="2">
        <f>B27-B83</f>
        <v>478</v>
      </c>
    </row>
  </sheetData>
  <sheetProtection/>
  <printOptions/>
  <pageMargins left="0.75" right="0.86" top="1" bottom="0.49777777777777776" header="0.5" footer="0.5"/>
  <pageSetup orientation="portrait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1"/>
  <sheetViews>
    <sheetView tabSelected="1" workbookViewId="0" topLeftCell="A1">
      <selection activeCell="D37" sqref="D37"/>
    </sheetView>
  </sheetViews>
  <sheetFormatPr defaultColWidth="11.00390625" defaultRowHeight="12.75"/>
  <cols>
    <col min="1" max="1" width="46.625" style="0" customWidth="1"/>
    <col min="2" max="2" width="11.00390625" style="22" customWidth="1"/>
  </cols>
  <sheetData>
    <row r="1" ht="24.75" customHeight="1">
      <c r="A1" s="9" t="s">
        <v>110</v>
      </c>
    </row>
    <row r="2" ht="12.75">
      <c r="A2" s="12"/>
    </row>
    <row r="3" ht="12.75">
      <c r="B3" s="23"/>
    </row>
    <row r="4" spans="1:3" ht="12.75">
      <c r="A4" s="3" t="s">
        <v>19</v>
      </c>
      <c r="B4" s="24"/>
      <c r="C4" s="19" t="s">
        <v>81</v>
      </c>
    </row>
    <row r="5" ht="12.75">
      <c r="B5" s="23"/>
    </row>
    <row r="6" ht="12.75">
      <c r="A6" s="1" t="s">
        <v>20</v>
      </c>
    </row>
    <row r="7" spans="1:2" ht="12.75">
      <c r="A7" s="18" t="s">
        <v>105</v>
      </c>
      <c r="B7" s="22">
        <v>30000</v>
      </c>
    </row>
    <row r="9" ht="12.75">
      <c r="A9" s="9" t="s">
        <v>106</v>
      </c>
    </row>
    <row r="10" ht="12.75">
      <c r="A10" s="12"/>
    </row>
    <row r="11" spans="1:2" ht="12.75">
      <c r="A11" s="18" t="s">
        <v>77</v>
      </c>
      <c r="B11" s="22">
        <v>10000</v>
      </c>
    </row>
    <row r="12" spans="1:3" ht="12.75">
      <c r="A12" s="12" t="s">
        <v>0</v>
      </c>
      <c r="B12" s="22">
        <v>30000</v>
      </c>
      <c r="C12" s="19"/>
    </row>
    <row r="13" spans="1:2" ht="12.75">
      <c r="A13" s="18" t="s">
        <v>111</v>
      </c>
      <c r="B13" s="22">
        <v>25000</v>
      </c>
    </row>
    <row r="14" spans="1:4" ht="12.75">
      <c r="A14" s="9" t="s">
        <v>6</v>
      </c>
      <c r="B14" s="24">
        <f>SUM(B7:B13)</f>
        <v>95000</v>
      </c>
      <c r="C14" s="24"/>
      <c r="D14" s="24"/>
    </row>
    <row r="15" ht="12.75">
      <c r="A15" s="9"/>
    </row>
    <row r="16" ht="12.75">
      <c r="A16" s="9" t="s">
        <v>78</v>
      </c>
    </row>
    <row r="17" spans="1:2" s="19" customFormat="1" ht="12.75">
      <c r="A17" s="19" t="s">
        <v>79</v>
      </c>
      <c r="B17" s="23"/>
    </row>
    <row r="18" spans="1:3" s="19" customFormat="1" ht="12.75">
      <c r="A18" s="18" t="s">
        <v>112</v>
      </c>
      <c r="B18" s="23">
        <v>2584</v>
      </c>
      <c r="C18" s="18"/>
    </row>
    <row r="19" spans="1:2" ht="12.75">
      <c r="A19" s="20" t="s">
        <v>80</v>
      </c>
      <c r="B19" s="25">
        <f>SUM(B17:B18)</f>
        <v>2584</v>
      </c>
    </row>
    <row r="20" ht="12.75">
      <c r="A20" s="1"/>
    </row>
    <row r="21" ht="12.75">
      <c r="A21" s="20" t="s">
        <v>88</v>
      </c>
    </row>
    <row r="22" spans="1:3" ht="12.75">
      <c r="A22" s="10" t="s">
        <v>49</v>
      </c>
      <c r="C22" s="19" t="s">
        <v>82</v>
      </c>
    </row>
    <row r="23" spans="1:2" ht="12.75">
      <c r="A23" s="12" t="s">
        <v>7</v>
      </c>
      <c r="B23" s="22">
        <v>2500</v>
      </c>
    </row>
    <row r="24" spans="1:2" ht="12.75">
      <c r="A24" s="14" t="s">
        <v>17</v>
      </c>
      <c r="B24" s="24">
        <v>2500</v>
      </c>
    </row>
    <row r="26" ht="12.75">
      <c r="A26" s="1" t="s">
        <v>44</v>
      </c>
    </row>
    <row r="27" spans="1:3" ht="12.75">
      <c r="A27" t="s">
        <v>67</v>
      </c>
      <c r="B27" s="22">
        <v>23675</v>
      </c>
      <c r="C27" s="18"/>
    </row>
    <row r="28" spans="1:3" ht="12.75">
      <c r="A28" t="s">
        <v>37</v>
      </c>
      <c r="B28" s="22">
        <v>990</v>
      </c>
      <c r="C28" s="18"/>
    </row>
    <row r="29" spans="1:4" ht="12.75">
      <c r="A29" s="1" t="s">
        <v>36</v>
      </c>
      <c r="B29" s="24">
        <f>SUM(B27:B28)</f>
        <v>24665</v>
      </c>
      <c r="C29" s="24"/>
      <c r="D29" s="24"/>
    </row>
    <row r="31" spans="1:4" ht="12.75">
      <c r="A31" s="3" t="s">
        <v>54</v>
      </c>
      <c r="B31" s="26">
        <f>SUM(B24+B19+B29+B14)</f>
        <v>124749</v>
      </c>
      <c r="C31" s="26"/>
      <c r="D31" s="26"/>
    </row>
    <row r="33" ht="12.75">
      <c r="A33" s="3" t="s">
        <v>55</v>
      </c>
    </row>
    <row r="34" ht="12.75">
      <c r="A34" s="1" t="s">
        <v>56</v>
      </c>
    </row>
    <row r="35" ht="12.75">
      <c r="A35" s="1"/>
    </row>
    <row r="36" ht="12.75">
      <c r="A36" s="13" t="s">
        <v>70</v>
      </c>
    </row>
    <row r="37" ht="12.75">
      <c r="A37" s="21" t="s">
        <v>8</v>
      </c>
    </row>
    <row r="38" spans="1:3" ht="12.75">
      <c r="A38" s="19" t="s">
        <v>83</v>
      </c>
      <c r="B38" s="22">
        <v>50000</v>
      </c>
      <c r="C38" s="18"/>
    </row>
    <row r="39" spans="1:3" ht="12.75">
      <c r="A39" s="18" t="s">
        <v>100</v>
      </c>
      <c r="B39" s="22">
        <v>17644</v>
      </c>
      <c r="C39" s="18"/>
    </row>
    <row r="40" ht="12.75">
      <c r="A40" s="19"/>
    </row>
    <row r="41" spans="1:2" s="20" customFormat="1" ht="12.75">
      <c r="A41" s="20" t="s">
        <v>84</v>
      </c>
      <c r="B41" s="27"/>
    </row>
    <row r="42" spans="1:2" ht="12.75">
      <c r="A42" s="18" t="s">
        <v>107</v>
      </c>
      <c r="B42" s="22">
        <v>8056</v>
      </c>
    </row>
    <row r="43" spans="1:2" ht="12.75">
      <c r="A43" s="10" t="s">
        <v>92</v>
      </c>
      <c r="B43" s="22">
        <v>2250</v>
      </c>
    </row>
    <row r="44" spans="1:2" ht="12.75">
      <c r="A44" s="19" t="s">
        <v>87</v>
      </c>
      <c r="B44" s="22">
        <v>1500</v>
      </c>
    </row>
    <row r="45" spans="1:2" ht="12.75">
      <c r="A45" s="18" t="s">
        <v>93</v>
      </c>
      <c r="B45" s="22">
        <v>500</v>
      </c>
    </row>
    <row r="46" spans="1:2" ht="12.75">
      <c r="A46" s="18" t="s">
        <v>95</v>
      </c>
      <c r="B46" s="22">
        <v>518</v>
      </c>
    </row>
    <row r="47" spans="1:4" ht="12.75">
      <c r="A47" s="1" t="s">
        <v>59</v>
      </c>
      <c r="B47" s="25">
        <f>SUM(B37:B46)</f>
        <v>80468</v>
      </c>
      <c r="C47" s="6"/>
      <c r="D47" s="6"/>
    </row>
    <row r="49" ht="12.75">
      <c r="A49" s="1" t="s">
        <v>60</v>
      </c>
    </row>
    <row r="50" spans="1:2" ht="12.75">
      <c r="A50" t="s">
        <v>23</v>
      </c>
      <c r="B50" s="22">
        <v>0</v>
      </c>
    </row>
    <row r="51" spans="1:3" ht="12.75">
      <c r="A51" t="s">
        <v>22</v>
      </c>
      <c r="B51" s="22">
        <v>0</v>
      </c>
      <c r="C51" s="18"/>
    </row>
    <row r="52" spans="1:3" ht="12.75">
      <c r="A52" s="18" t="s">
        <v>94</v>
      </c>
      <c r="B52" s="22">
        <v>304</v>
      </c>
      <c r="C52" s="18"/>
    </row>
    <row r="53" spans="1:3" ht="12.75">
      <c r="A53" s="19" t="s">
        <v>89</v>
      </c>
      <c r="B53" s="22">
        <v>750</v>
      </c>
      <c r="C53" s="19"/>
    </row>
    <row r="54" spans="1:3" ht="12.75">
      <c r="A54" t="s">
        <v>90</v>
      </c>
      <c r="B54" s="22">
        <v>5000</v>
      </c>
      <c r="C54" s="19"/>
    </row>
    <row r="55" spans="1:3" s="12" customFormat="1" ht="12.75">
      <c r="A55" t="s">
        <v>91</v>
      </c>
      <c r="B55" s="28">
        <v>2000</v>
      </c>
      <c r="C55" s="19"/>
    </row>
    <row r="56" spans="1:4" s="12" customFormat="1" ht="12.75">
      <c r="A56" s="14" t="s">
        <v>64</v>
      </c>
      <c r="B56" s="29">
        <f>SUM(B50:B55)</f>
        <v>8054</v>
      </c>
      <c r="C56" s="15"/>
      <c r="D56" s="15"/>
    </row>
    <row r="57" ht="12.75">
      <c r="A57" s="14"/>
    </row>
    <row r="58" spans="1:4" ht="12.75">
      <c r="A58" s="1" t="s">
        <v>65</v>
      </c>
      <c r="B58" s="25">
        <f>SUM(B47+B56)</f>
        <v>88522</v>
      </c>
      <c r="C58" s="6"/>
      <c r="D58" s="6"/>
    </row>
    <row r="60" ht="12.75">
      <c r="A60" s="3" t="s">
        <v>18</v>
      </c>
    </row>
    <row r="62" ht="12.75">
      <c r="A62" s="14" t="s">
        <v>10</v>
      </c>
    </row>
    <row r="63" spans="1:3" ht="12.75">
      <c r="A63" s="18" t="s">
        <v>108</v>
      </c>
      <c r="C63" s="2">
        <v>30000</v>
      </c>
    </row>
    <row r="64" spans="1:2" ht="12.75">
      <c r="A64" s="12" t="s">
        <v>9</v>
      </c>
      <c r="B64" s="22">
        <v>15000</v>
      </c>
    </row>
    <row r="65" ht="12.75">
      <c r="A65" s="18" t="s">
        <v>97</v>
      </c>
    </row>
    <row r="66" spans="1:4" ht="12.75">
      <c r="A66" s="1" t="s">
        <v>28</v>
      </c>
      <c r="B66" s="25">
        <f>SUM(B64:B65)</f>
        <v>15000</v>
      </c>
      <c r="C66" s="6">
        <f>SUM(C64:C65)</f>
        <v>0</v>
      </c>
      <c r="D66" s="6"/>
    </row>
    <row r="67" ht="12.75">
      <c r="A67" s="1"/>
    </row>
    <row r="68" spans="1:3" ht="12.75">
      <c r="A68" s="14" t="s">
        <v>14</v>
      </c>
      <c r="C68" s="2">
        <v>25000</v>
      </c>
    </row>
    <row r="69" ht="11.25" customHeight="1">
      <c r="A69" s="18" t="s">
        <v>109</v>
      </c>
    </row>
    <row r="70" spans="1:2" ht="12.75">
      <c r="A70" s="12" t="s">
        <v>15</v>
      </c>
      <c r="B70" s="22">
        <v>22050</v>
      </c>
    </row>
    <row r="71" spans="1:2" s="14" customFormat="1" ht="12.75">
      <c r="A71" s="12" t="s">
        <v>11</v>
      </c>
      <c r="B71" s="30">
        <v>700</v>
      </c>
    </row>
    <row r="72" spans="1:2" ht="12.75">
      <c r="A72" s="14" t="s">
        <v>16</v>
      </c>
      <c r="B72" s="29">
        <f>SUM(B70:B71)</f>
        <v>22750</v>
      </c>
    </row>
    <row r="73" ht="12.75">
      <c r="A73" s="14"/>
    </row>
    <row r="74" ht="12.75">
      <c r="A74" s="9" t="s">
        <v>98</v>
      </c>
    </row>
    <row r="75" ht="12.75">
      <c r="A75" s="18" t="s">
        <v>102</v>
      </c>
    </row>
    <row r="76" ht="12.75">
      <c r="A76" s="18" t="s">
        <v>101</v>
      </c>
    </row>
    <row r="77" ht="12.75">
      <c r="A77" s="9" t="s">
        <v>99</v>
      </c>
    </row>
    <row r="78" ht="13.5" customHeight="1">
      <c r="A78" s="14"/>
    </row>
    <row r="79" spans="1:3" ht="12.75">
      <c r="A79" s="14" t="s">
        <v>12</v>
      </c>
      <c r="C79" s="19" t="s">
        <v>86</v>
      </c>
    </row>
    <row r="80" spans="1:2" ht="12.75">
      <c r="A80" s="19" t="s">
        <v>85</v>
      </c>
      <c r="B80" s="22">
        <v>6000</v>
      </c>
    </row>
    <row r="81" spans="1:2" ht="12.75">
      <c r="A81" s="18" t="s">
        <v>96</v>
      </c>
      <c r="B81" s="22">
        <v>10000</v>
      </c>
    </row>
    <row r="82" spans="1:4" ht="12.75">
      <c r="A82" s="14" t="s">
        <v>13</v>
      </c>
      <c r="B82" s="29">
        <f>SUM(B80:B81)</f>
        <v>16000</v>
      </c>
      <c r="C82" s="15"/>
      <c r="D82" s="15"/>
    </row>
    <row r="83" ht="12.75">
      <c r="A83" s="4"/>
    </row>
    <row r="84" spans="1:4" ht="12.75">
      <c r="A84" s="1" t="s">
        <v>41</v>
      </c>
      <c r="B84" s="29">
        <f>SUM(B66+B72+B82)</f>
        <v>53750</v>
      </c>
      <c r="C84" s="15"/>
      <c r="D84" s="15"/>
    </row>
    <row r="85" ht="12.75">
      <c r="A85" s="1"/>
    </row>
    <row r="86" spans="1:4" ht="12.75">
      <c r="A86" s="3" t="s">
        <v>66</v>
      </c>
      <c r="B86" s="31">
        <f>SUM(B58+B84)</f>
        <v>142272</v>
      </c>
      <c r="C86" s="17"/>
      <c r="D86" s="17"/>
    </row>
    <row r="87" ht="12.75">
      <c r="A87" s="3"/>
    </row>
    <row r="89" spans="1:4" ht="12.75">
      <c r="A89" s="9" t="s">
        <v>51</v>
      </c>
      <c r="B89" s="28">
        <f>B31-B86</f>
        <v>-17523</v>
      </c>
      <c r="C89" s="16"/>
      <c r="D89" s="16"/>
    </row>
    <row r="90" spans="1:2" ht="12.75">
      <c r="A90" t="s">
        <v>103</v>
      </c>
      <c r="B90" s="22">
        <v>17523</v>
      </c>
    </row>
    <row r="91" spans="1:2" ht="12.75">
      <c r="A91" s="9" t="s">
        <v>104</v>
      </c>
      <c r="B91" s="22">
        <v>0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Media Consortium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Van Slyke</dc:creator>
  <cp:keywords/>
  <dc:description/>
  <cp:lastModifiedBy>Jo Ellen Green Kaiser</cp:lastModifiedBy>
  <cp:lastPrinted>2011-05-27T13:45:02Z</cp:lastPrinted>
  <dcterms:created xsi:type="dcterms:W3CDTF">2010-12-20T19:12:33Z</dcterms:created>
  <dcterms:modified xsi:type="dcterms:W3CDTF">2012-10-27T00:09:08Z</dcterms:modified>
  <cp:category/>
  <cp:version/>
  <cp:contentType/>
  <cp:contentStatus/>
</cp:coreProperties>
</file>