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0940" windowHeight="18020"/>
  </bookViews>
  <sheets>
    <sheet name="by Month" sheetId="1" r:id="rId1"/>
    <sheet name="by class" sheetId="4" r:id="rId2"/>
    <sheet name="Detail Jan-May" sheetId="3" r:id="rId3"/>
  </sheets>
  <definedNames>
    <definedName name="_xlnm._FilterDatabase" localSheetId="1" hidden="1">'by class'!$I$4:$U$47</definedName>
    <definedName name="_xlnm._FilterDatabase" localSheetId="0" hidden="1">'by Month'!$I$4:$N$48</definedName>
    <definedName name="_xlnm._FilterDatabase" localSheetId="2" hidden="1">'Detail Jan-May'!$F$4:$N$304</definedName>
    <definedName name="_xlnm.Print_Titles" localSheetId="1">'by class'!$A:$H,'by class'!$4:$4</definedName>
    <definedName name="_xlnm.Print_Titles" localSheetId="0">'by Month'!$A:$H,'by Month'!$4:$4</definedName>
    <definedName name="_xlnm.Print_Titles" localSheetId="2">'Detail Jan-May'!$A:$E,'Detail Jan-May'!$4:$4</definedName>
    <definedName name="QB_BASIS_4" localSheetId="1" hidden="1">'by class'!$U$3</definedName>
    <definedName name="QB_BASIS_4" localSheetId="0" hidden="1">'by Month'!$N$3</definedName>
    <definedName name="QB_BASIS_4" localSheetId="2" hidden="1">'Detail Jan-May'!$N$3</definedName>
    <definedName name="QB_COLUMN_1" localSheetId="2" hidden="1">'Detail Jan-May'!#REF!</definedName>
    <definedName name="QB_COLUMN_100210" localSheetId="1" hidden="1">'by class'!$L$4</definedName>
    <definedName name="QB_COLUMN_102210" localSheetId="1" hidden="1">'by class'!$M$4</definedName>
    <definedName name="QB_COLUMN_103210" localSheetId="1" hidden="1">'by class'!$N$4</definedName>
    <definedName name="QB_COLUMN_127210" localSheetId="1" hidden="1">'by class'!$K$4</definedName>
    <definedName name="QB_COLUMN_155210" localSheetId="1" hidden="1">'by class'!$O$4</definedName>
    <definedName name="QB_COLUMN_17" localSheetId="2" hidden="1">'Detail Jan-May'!$K$4</definedName>
    <definedName name="QB_COLUMN_179210" localSheetId="1" hidden="1">'by class'!$P$4</definedName>
    <definedName name="QB_COLUMN_19" localSheetId="2" hidden="1">'Detail Jan-May'!#REF!</definedName>
    <definedName name="QB_COLUMN_20" localSheetId="2" hidden="1">'Detail Jan-May'!#REF!</definedName>
    <definedName name="QB_COLUMN_28" localSheetId="2" hidden="1">'Detail Jan-May'!$L$4</definedName>
    <definedName name="QB_COLUMN_29" localSheetId="2" hidden="1">'Detail Jan-May'!$M$4</definedName>
    <definedName name="QB_COLUMN_2921" localSheetId="0" hidden="1">'by Month'!$I$4</definedName>
    <definedName name="QB_COLUMN_2922" localSheetId="0" hidden="1">'by Month'!$J$4</definedName>
    <definedName name="QB_COLUMN_2923" localSheetId="0" hidden="1">'by Month'!$K$4</definedName>
    <definedName name="QB_COLUMN_2924" localSheetId="0" hidden="1">'by Month'!$L$4</definedName>
    <definedName name="QB_COLUMN_2925" localSheetId="0" hidden="1">'by Month'!$M$4</definedName>
    <definedName name="QB_COLUMN_2930" localSheetId="0" hidden="1">'by Month'!$N$4</definedName>
    <definedName name="QB_COLUMN_3" localSheetId="2" hidden="1">'Detail Jan-May'!$F$4</definedName>
    <definedName name="QB_COLUMN_31" localSheetId="2" hidden="1">'Detail Jan-May'!$N$4</definedName>
    <definedName name="QB_COLUMN_4" localSheetId="2" hidden="1">'Detail Jan-May'!$G$4</definedName>
    <definedName name="QB_COLUMN_42301" localSheetId="1" hidden="1">'by class'!$U$4</definedName>
    <definedName name="QB_COLUMN_43210" localSheetId="1" hidden="1">'by class'!$I$4</definedName>
    <definedName name="QB_COLUMN_5" localSheetId="2" hidden="1">'Detail Jan-May'!$H$4</definedName>
    <definedName name="QB_COLUMN_61210" localSheetId="1" hidden="1">'by class'!$J$4</definedName>
    <definedName name="QB_COLUMN_7" localSheetId="2" hidden="1">'Detail Jan-May'!$I$4</definedName>
    <definedName name="QB_COLUMN_8" localSheetId="2" hidden="1">'Detail Jan-May'!$J$4</definedName>
    <definedName name="QB_COMPANY_0" localSheetId="1" hidden="1">'by class'!$A$1</definedName>
    <definedName name="QB_COMPANY_0" localSheetId="0" hidden="1">'by Month'!$A$1</definedName>
    <definedName name="QB_COMPANY_0" localSheetId="2" hidden="1">'Detail Jan-May'!$A$1</definedName>
    <definedName name="QB_DATA_0" localSheetId="1" hidden="1">'by class'!$9:$9,'by class'!$10:$10,'by class'!$16:$16,'by class'!$17:$17,'by class'!$18:$18,'by class'!$19:$19,'by class'!$28:$28,'by class'!$29:$29,'by class'!$30:$30,'by class'!$31:$31,'by class'!$32:$32,'by class'!$33:$33,'by class'!$34:$34,'by class'!$35:$35,'by class'!$36:$36,'by class'!$37:$37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2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1" localSheetId="1" hidden="1">'by class'!$38:$38,'by class'!$39:$39,'by class'!$40:$40,'by class'!$41:$41,'by class'!$42:$42</definedName>
    <definedName name="QB_DATA_1" localSheetId="0" hidden="1">'by Month'!$39:$39,'by Month'!$40:$40,'by Month'!$41:$41,'by Month'!$42:$42,'by Month'!$43:$43</definedName>
    <definedName name="QB_DATA_1" localSheetId="2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0" localSheetId="2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2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2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2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2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2" hidden="1">'Detail Jan-May'!$298:$298,'Detail Jan-May'!$299:$299,'Detail Jan-May'!$300:$300</definedName>
    <definedName name="QB_DATA_2" localSheetId="2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3" localSheetId="2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2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2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2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2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2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2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1" hidden="1">'by class'!$U$2</definedName>
    <definedName name="QB_DATE_1" localSheetId="0" hidden="1">'by Month'!$N$2</definedName>
    <definedName name="QB_DATE_1" localSheetId="2" hidden="1">'Detail Jan-May'!$N$2</definedName>
    <definedName name="QB_FORMULA_0" localSheetId="1" hidden="1">'by class'!$U$9,'by class'!$U$10,'by class'!$I$11,'by class'!$J$11,'by class'!$K$11,'by class'!$L$11,'by class'!$M$11,'by class'!$N$11,'by class'!$O$11,'by class'!$P$11,'by class'!$U$11,'by class'!$I$12,'by class'!$J$12,'by class'!$K$12,'by class'!$L$12,'by class'!$M$12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2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1" localSheetId="1" hidden="1">'by class'!$N$12,'by class'!$O$12,'by class'!$P$12,'by class'!$U$12,'by class'!$U$16,'by class'!$U$17,'by class'!$U$18,'by class'!$U$19,'by class'!$I$20,'by class'!$J$20,'by class'!$K$20,'by class'!$L$20,'by class'!$M$20,'by class'!$N$20,'by class'!$O$20,'by class'!$P$20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2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2" localSheetId="1" hidden="1">'by class'!$U$20,'by class'!$I$21,'by class'!$J$21,'by class'!$K$21,'by class'!$L$21,'by class'!$M$21,'by class'!$N$21,'by class'!$O$21,'by class'!$P$21,'by class'!$U$21,'by class'!$I$22,'by class'!$J$22,'by class'!$K$22,'by class'!$L$22,'by class'!$M$22,'by class'!$N$22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2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3" localSheetId="1" hidden="1">'by class'!$O$22,'by class'!$P$22,'by class'!$U$22,'by class'!$I$23,'by class'!$J$23,'by class'!$K$23,'by class'!$L$23,'by class'!$M$23,'by class'!$N$23,'by class'!$O$23,'by class'!$P$23,'by class'!$U$23,'by class'!$I$24,'by class'!$J$24,'by class'!$K$24,'by class'!$L$24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2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4" localSheetId="1" hidden="1">'by class'!$M$24,'by class'!$N$24,'by class'!$O$24,'by class'!$P$24,'by class'!$U$24,'by class'!$U$28,'by class'!$U$29,'by class'!$U$30,'by class'!$U$31,'by class'!$U$32,'by class'!$U$33,'by class'!$U$34,'by class'!$U$35,'by class'!$U$36,'by class'!$U$37,'by class'!$U$38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2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5" localSheetId="1" hidden="1">'by class'!$U$39,'by class'!$U$40,'by class'!$U$41,'by class'!$U$42,'by class'!$I$43,'by class'!$J$43,'by class'!$K$43,'by class'!$L$43,'by class'!$M$43,'by class'!$N$43,'by class'!$O$43,'by class'!$P$43,'by class'!$U$43,'by class'!$I$44,'by class'!$J$44,'by class'!$K$44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2" hidden="1">'Detail Jan-May'!$N$302,'Detail Jan-May'!$L$303,'Detail Jan-May'!$M$303,'Detail Jan-May'!$N$303,'Detail Jan-May'!$L$304,'Detail Jan-May'!$M$304,'Detail Jan-May'!$N$304</definedName>
    <definedName name="QB_FORMULA_6" localSheetId="1" hidden="1">'by class'!$L$44,'by class'!$M$44,'by class'!$N$44,'by class'!$O$44,'by class'!$P$44,'by class'!$U$44,'by class'!$I$45,'by class'!$J$45,'by class'!$K$45,'by class'!$L$45,'by class'!$M$45,'by class'!$N$45,'by class'!$O$45,'by class'!$P$45,'by class'!$U$45,'by class'!$I$46</definedName>
    <definedName name="QB_FORMULA_7" localSheetId="1" hidden="1">'by class'!$J$46,'by class'!$K$46,'by class'!$L$46,'by class'!$M$46,'by class'!$N$46,'by class'!$O$46,'by class'!$P$46,'by class'!$U$46,'by class'!$I$47,'by class'!$J$47,'by class'!$K$47,'by class'!$L$47,'by class'!$M$47,'by class'!$N$47,'by class'!$O$47,'by class'!$P$47</definedName>
    <definedName name="QB_FORMULA_8" localSheetId="1" hidden="1">'by class'!$U$47</definedName>
    <definedName name="QB_ROW_1023010" localSheetId="2" hidden="1">'Detail Jan-May'!$B$5</definedName>
    <definedName name="QB_ROW_1023040" localSheetId="1" hidden="1">'by class'!$E$7</definedName>
    <definedName name="QB_ROW_1023040" localSheetId="0" hidden="1">'by Month'!$E$8</definedName>
    <definedName name="QB_ROW_1023310" localSheetId="2" hidden="1">'Detail Jan-May'!$B$30</definedName>
    <definedName name="QB_ROW_1023340" localSheetId="1" hidden="1">'by class'!$E$12</definedName>
    <definedName name="QB_ROW_1023340" localSheetId="0" hidden="1">'by Month'!$E$13</definedName>
    <definedName name="QB_ROW_1357020" localSheetId="2" hidden="1">'Detail Jan-May'!$C$6</definedName>
    <definedName name="QB_ROW_1357050" localSheetId="1" hidden="1">'by class'!$F$8</definedName>
    <definedName name="QB_ROW_1357050" localSheetId="0" hidden="1">'by Month'!$F$9</definedName>
    <definedName name="QB_ROW_1357320" localSheetId="2" hidden="1">'Detail Jan-May'!$C$29</definedName>
    <definedName name="QB_ROW_1357350" localSheetId="1" hidden="1">'by class'!$F$11</definedName>
    <definedName name="QB_ROW_1357350" localSheetId="0" hidden="1">'by Month'!$F$12</definedName>
    <definedName name="QB_ROW_1416020" localSheetId="2" hidden="1">'Detail Jan-May'!$C$32</definedName>
    <definedName name="QB_ROW_1416050" localSheetId="1" hidden="1">'by class'!$F$14</definedName>
    <definedName name="QB_ROW_1416050" localSheetId="0" hidden="1">'by Month'!$F$15</definedName>
    <definedName name="QB_ROW_1416320" localSheetId="2" hidden="1">'Detail Jan-May'!$C$73</definedName>
    <definedName name="QB_ROW_1416350" localSheetId="1" hidden="1">'by class'!$F$21</definedName>
    <definedName name="QB_ROW_1416350" localSheetId="0" hidden="1">'by Month'!$F$22</definedName>
    <definedName name="QB_ROW_1417040" localSheetId="2" hidden="1">'Detail Jan-May'!$E$49</definedName>
    <definedName name="QB_ROW_1417270" localSheetId="1" hidden="1">'by class'!$H$19</definedName>
    <definedName name="QB_ROW_1417270" localSheetId="0" hidden="1">'by Month'!$H$20</definedName>
    <definedName name="QB_ROW_1417340" localSheetId="2" hidden="1">'Detail Jan-May'!$E$71</definedName>
    <definedName name="QB_ROW_1438010" localSheetId="2" hidden="1">'Detail Jan-May'!$B$75</definedName>
    <definedName name="QB_ROW_1438040" localSheetId="1" hidden="1">'by class'!$E$26</definedName>
    <definedName name="QB_ROW_1438040" localSheetId="0" hidden="1">'by Month'!$E$27</definedName>
    <definedName name="QB_ROW_1438310" localSheetId="2" hidden="1">'Detail Jan-May'!$B$303</definedName>
    <definedName name="QB_ROW_1438340" localSheetId="1" hidden="1">'by class'!$E$44</definedName>
    <definedName name="QB_ROW_1438340" localSheetId="0" hidden="1">'by Month'!$E$45</definedName>
    <definedName name="QB_ROW_1439020" localSheetId="2" hidden="1">'Detail Jan-May'!$C$76</definedName>
    <definedName name="QB_ROW_1439050" localSheetId="1" hidden="1">'by class'!$F$27</definedName>
    <definedName name="QB_ROW_1439050" localSheetId="0" hidden="1">'by Month'!$F$28</definedName>
    <definedName name="QB_ROW_1439320" localSheetId="2" hidden="1">'Detail Jan-May'!$C$302</definedName>
    <definedName name="QB_ROW_1439350" localSheetId="1" hidden="1">'by class'!$F$43</definedName>
    <definedName name="QB_ROW_1439350" localSheetId="0" hidden="1">'by Month'!$F$44</definedName>
    <definedName name="QB_ROW_1440030" localSheetId="2" hidden="1">'Detail Jan-May'!$D$82</definedName>
    <definedName name="QB_ROW_1440260" localSheetId="1" hidden="1">'by class'!$G$29</definedName>
    <definedName name="QB_ROW_1440260" localSheetId="0" hidden="1">'by Month'!$G$30</definedName>
    <definedName name="QB_ROW_1440330" localSheetId="2" hidden="1">'Detail Jan-May'!$D$133</definedName>
    <definedName name="QB_ROW_1441030" localSheetId="2" hidden="1">'Detail Jan-May'!$D$77</definedName>
    <definedName name="QB_ROW_1441260" localSheetId="1" hidden="1">'by class'!$G$28</definedName>
    <definedName name="QB_ROW_1441260" localSheetId="0" hidden="1">'by Month'!$G$29</definedName>
    <definedName name="QB_ROW_1441330" localSheetId="2" hidden="1">'Detail Jan-May'!$D$81</definedName>
    <definedName name="QB_ROW_1443030" localSheetId="2" hidden="1">'Detail Jan-May'!$D$134</definedName>
    <definedName name="QB_ROW_1443260" localSheetId="1" hidden="1">'by class'!$G$30</definedName>
    <definedName name="QB_ROW_1443260" localSheetId="0" hidden="1">'by Month'!$G$31</definedName>
    <definedName name="QB_ROW_1443330" localSheetId="2" hidden="1">'Detail Jan-May'!$D$143</definedName>
    <definedName name="QB_ROW_1446030" localSheetId="2" hidden="1">'Detail Jan-May'!$D$144</definedName>
    <definedName name="QB_ROW_1446260" localSheetId="1" hidden="1">'by class'!$G$31</definedName>
    <definedName name="QB_ROW_1446260" localSheetId="0" hidden="1">'by Month'!$G$32</definedName>
    <definedName name="QB_ROW_1446330" localSheetId="2" hidden="1">'Detail Jan-May'!$D$174</definedName>
    <definedName name="QB_ROW_1447030" localSheetId="2" hidden="1">'Detail Jan-May'!$D$175</definedName>
    <definedName name="QB_ROW_1447260" localSheetId="1" hidden="1">'by class'!$G$32</definedName>
    <definedName name="QB_ROW_1447260" localSheetId="0" hidden="1">'by Month'!$G$33</definedName>
    <definedName name="QB_ROW_1447330" localSheetId="2" hidden="1">'Detail Jan-May'!$D$188</definedName>
    <definedName name="QB_ROW_1449030" localSheetId="2" hidden="1">'Detail Jan-May'!$D$189</definedName>
    <definedName name="QB_ROW_1449260" localSheetId="1" hidden="1">'by class'!$G$33</definedName>
    <definedName name="QB_ROW_1449260" localSheetId="0" hidden="1">'by Month'!$G$34</definedName>
    <definedName name="QB_ROW_1449330" localSheetId="2" hidden="1">'Detail Jan-May'!$D$194</definedName>
    <definedName name="QB_ROW_1452030" localSheetId="2" hidden="1">'Detail Jan-May'!$D$220</definedName>
    <definedName name="QB_ROW_1452260" localSheetId="1" hidden="1">'by class'!$G$37</definedName>
    <definedName name="QB_ROW_1452260" localSheetId="0" hidden="1">'by Month'!$G$38</definedName>
    <definedName name="QB_ROW_1452330" localSheetId="2" hidden="1">'Detail Jan-May'!$D$227</definedName>
    <definedName name="QB_ROW_1453030" localSheetId="2" hidden="1">'Detail Jan-May'!$D$228</definedName>
    <definedName name="QB_ROW_1453260" localSheetId="1" hidden="1">'by class'!$G$38</definedName>
    <definedName name="QB_ROW_1453260" localSheetId="0" hidden="1">'by Month'!$G$39</definedName>
    <definedName name="QB_ROW_1453330" localSheetId="2" hidden="1">'Detail Jan-May'!$D$254</definedName>
    <definedName name="QB_ROW_1454030" localSheetId="2" hidden="1">'Detail Jan-May'!$D$255</definedName>
    <definedName name="QB_ROW_1454260" localSheetId="1" hidden="1">'by class'!$G$39</definedName>
    <definedName name="QB_ROW_1454260" localSheetId="0" hidden="1">'by Month'!$G$40</definedName>
    <definedName name="QB_ROW_1454330" localSheetId="2" hidden="1">'Detail Jan-May'!$D$260</definedName>
    <definedName name="QB_ROW_1520030" localSheetId="2" hidden="1">'Detail Jan-May'!$D$208</definedName>
    <definedName name="QB_ROW_1520260" localSheetId="1" hidden="1">'by class'!$G$35</definedName>
    <definedName name="QB_ROW_1520260" localSheetId="0" hidden="1">'by Month'!$G$36</definedName>
    <definedName name="QB_ROW_1520330" localSheetId="2" hidden="1">'Detail Jan-May'!$D$216</definedName>
    <definedName name="QB_ROW_1521030" localSheetId="2" hidden="1">'Detail Jan-May'!$D$296</definedName>
    <definedName name="QB_ROW_1521260" localSheetId="1" hidden="1">'by class'!$G$42</definedName>
    <definedName name="QB_ROW_1521260" localSheetId="0" hidden="1">'by Month'!$G$43</definedName>
    <definedName name="QB_ROW_1521330" localSheetId="2" hidden="1">'Detail Jan-May'!$D$301</definedName>
    <definedName name="QB_ROW_1523030" localSheetId="2" hidden="1">'Detail Jan-May'!$D$195</definedName>
    <definedName name="QB_ROW_1523260" localSheetId="1" hidden="1">'by class'!$G$34</definedName>
    <definedName name="QB_ROW_1523260" localSheetId="0" hidden="1">'by Month'!$G$35</definedName>
    <definedName name="QB_ROW_1523330" localSheetId="2" hidden="1">'Detail Jan-May'!$D$207</definedName>
    <definedName name="QB_ROW_1524030" localSheetId="2" hidden="1">'Detail Jan-May'!$D$261</definedName>
    <definedName name="QB_ROW_1524260" localSheetId="1" hidden="1">'by class'!$G$40</definedName>
    <definedName name="QB_ROW_1524260" localSheetId="0" hidden="1">'by Month'!$G$41</definedName>
    <definedName name="QB_ROW_1524330" localSheetId="2" hidden="1">'Detail Jan-May'!$D$264</definedName>
    <definedName name="QB_ROW_1525030" localSheetId="2" hidden="1">'Detail Jan-May'!$D$217</definedName>
    <definedName name="QB_ROW_1525260" localSheetId="1" hidden="1">'by class'!$G$36</definedName>
    <definedName name="QB_ROW_1525260" localSheetId="0" hidden="1">'by Month'!$G$37</definedName>
    <definedName name="QB_ROW_1525330" localSheetId="2" hidden="1">'Detail Jan-May'!$D$219</definedName>
    <definedName name="QB_ROW_1526030" localSheetId="2" hidden="1">'Detail Jan-May'!$D$265</definedName>
    <definedName name="QB_ROW_1526260" localSheetId="1" hidden="1">'by class'!$G$41</definedName>
    <definedName name="QB_ROW_1526260" localSheetId="0" hidden="1">'by Month'!$G$42</definedName>
    <definedName name="QB_ROW_1526330" localSheetId="2" hidden="1">'Detail Jan-May'!$D$295</definedName>
    <definedName name="QB_ROW_1656030" localSheetId="2" hidden="1">'Detail Jan-May'!$D$17</definedName>
    <definedName name="QB_ROW_1656260" localSheetId="1" hidden="1">'by class'!$G$10</definedName>
    <definedName name="QB_ROW_1656260" localSheetId="0" hidden="1">'by Month'!$G$11</definedName>
    <definedName name="QB_ROW_1656330" localSheetId="2" hidden="1">'Detail Jan-May'!$D$28</definedName>
    <definedName name="QB_ROW_1669040" localSheetId="2" hidden="1">'Detail Jan-May'!$E$43</definedName>
    <definedName name="QB_ROW_1669270" localSheetId="1" hidden="1">'by class'!$H$18</definedName>
    <definedName name="QB_ROW_1669270" localSheetId="0" hidden="1">'by Month'!$H$19</definedName>
    <definedName name="QB_ROW_1669340" localSheetId="2" hidden="1">'Detail Jan-May'!$E$48</definedName>
    <definedName name="QB_ROW_1693040" localSheetId="2" hidden="1">'Detail Jan-May'!$E$37</definedName>
    <definedName name="QB_ROW_1693270" localSheetId="1" hidden="1">'by class'!$H$17</definedName>
    <definedName name="QB_ROW_1693270" localSheetId="0" hidden="1">'by Month'!$H$18</definedName>
    <definedName name="QB_ROW_1693340" localSheetId="2" hidden="1">'Detail Jan-May'!$E$42</definedName>
    <definedName name="QB_ROW_1694040" localSheetId="2" hidden="1">'Detail Jan-May'!$E$34</definedName>
    <definedName name="QB_ROW_1694270" localSheetId="1" hidden="1">'by class'!$H$16</definedName>
    <definedName name="QB_ROW_1694270" localSheetId="0" hidden="1">'by Month'!$H$17</definedName>
    <definedName name="QB_ROW_1694340" localSheetId="2" hidden="1">'Detail Jan-May'!$E$36</definedName>
    <definedName name="QB_ROW_1758030" localSheetId="2" hidden="1">'Detail Jan-May'!$D$33</definedName>
    <definedName name="QB_ROW_1758060" localSheetId="1" hidden="1">'by class'!$G$15</definedName>
    <definedName name="QB_ROW_1758060" localSheetId="0" hidden="1">'by Month'!$G$16</definedName>
    <definedName name="QB_ROW_1758330" localSheetId="2" hidden="1">'Detail Jan-May'!$D$72</definedName>
    <definedName name="QB_ROW_1758360" localSheetId="1" hidden="1">'by class'!$G$20</definedName>
    <definedName name="QB_ROW_1758360" localSheetId="0" hidden="1">'by Month'!$G$21</definedName>
    <definedName name="QB_ROW_1784010" localSheetId="2" hidden="1">'Detail Jan-May'!$B$31</definedName>
    <definedName name="QB_ROW_1784040" localSheetId="1" hidden="1">'by class'!$E$13</definedName>
    <definedName name="QB_ROW_1784040" localSheetId="0" hidden="1">'by Month'!$E$14</definedName>
    <definedName name="QB_ROW_1784310" localSheetId="2" hidden="1">'Detail Jan-May'!$B$74</definedName>
    <definedName name="QB_ROW_1784340" localSheetId="1" hidden="1">'by class'!$E$22</definedName>
    <definedName name="QB_ROW_1784340" localSheetId="0" hidden="1">'by Month'!$E$23</definedName>
    <definedName name="QB_ROW_18301" localSheetId="1" hidden="1">'by class'!$A$47</definedName>
    <definedName name="QB_ROW_18301" localSheetId="0" hidden="1">'by Month'!$A$48</definedName>
    <definedName name="QB_ROW_19011" localSheetId="1" hidden="1">'by class'!$B$5</definedName>
    <definedName name="QB_ROW_19011" localSheetId="0" hidden="1">'by Month'!$B$6</definedName>
    <definedName name="QB_ROW_19311" localSheetId="1" hidden="1">'by class'!$B$46</definedName>
    <definedName name="QB_ROW_19311" localSheetId="0" hidden="1">'by Month'!$B$47</definedName>
    <definedName name="QB_ROW_20031" localSheetId="1" hidden="1">'by class'!$D$6</definedName>
    <definedName name="QB_ROW_20031" localSheetId="0" hidden="1">'by Month'!$D$7</definedName>
    <definedName name="QB_ROW_20331" localSheetId="1" hidden="1">'by class'!$D$23</definedName>
    <definedName name="QB_ROW_20331" localSheetId="0" hidden="1">'by Month'!$D$24</definedName>
    <definedName name="QB_ROW_21031" localSheetId="1" hidden="1">'by class'!$D$25</definedName>
    <definedName name="QB_ROW_21031" localSheetId="0" hidden="1">'by Month'!$D$26</definedName>
    <definedName name="QB_ROW_21331" localSheetId="1" hidden="1">'by class'!$D$45</definedName>
    <definedName name="QB_ROW_21331" localSheetId="0" hidden="1">'by Month'!$D$46</definedName>
    <definedName name="QB_ROW_25301" localSheetId="2" hidden="1">'Detail Jan-May'!$A$304</definedName>
    <definedName name="QB_ROW_301030" localSheetId="2" hidden="1">'Detail Jan-May'!$D$7</definedName>
    <definedName name="QB_ROW_301260" localSheetId="1" hidden="1">'by class'!$G$9</definedName>
    <definedName name="QB_ROW_301260" localSheetId="0" hidden="1">'by Month'!$G$10</definedName>
    <definedName name="QB_ROW_301330" localSheetId="2" hidden="1">'Detail Jan-May'!$D$16</definedName>
    <definedName name="QB_ROW_86321" localSheetId="1" hidden="1">'by class'!$C$24</definedName>
    <definedName name="QB_ROW_86321" localSheetId="0" hidden="1">'by Month'!$C$25</definedName>
    <definedName name="QB_SUBTITLE_3" localSheetId="1" hidden="1">'by class'!$A$3</definedName>
    <definedName name="QB_SUBTITLE_3" localSheetId="0" hidden="1">'by Month'!$A$3</definedName>
    <definedName name="QB_SUBTITLE_3" localSheetId="2" hidden="1">'Detail Jan-May'!$A$3</definedName>
    <definedName name="QB_TIME_5" localSheetId="1" hidden="1">'by class'!$U$1</definedName>
    <definedName name="QB_TIME_5" localSheetId="0" hidden="1">'by Month'!$N$1</definedName>
    <definedName name="QB_TIME_5" localSheetId="2" hidden="1">'Detail Jan-May'!$N$1</definedName>
    <definedName name="QB_TITLE_2" localSheetId="1" hidden="1">'by class'!$A$2</definedName>
    <definedName name="QB_TITLE_2" localSheetId="0" hidden="1">'by Month'!$A$2</definedName>
    <definedName name="QB_TITLE_2" localSheetId="2" hidden="1">'Detail Jan-May'!$A$2</definedName>
    <definedName name="QBCANSUPPORTUPDATE" localSheetId="1">TRUE</definedName>
    <definedName name="QBCANSUPPORTUPDATE" localSheetId="0">TRUE</definedName>
    <definedName name="QBCANSUPPORTUPDATE" localSheetId="2">TRUE</definedName>
    <definedName name="QBCOMPANYFILENAME" localSheetId="1">"K:\Mother Jones\Mother Jones Magazine.QBW"</definedName>
    <definedName name="QBCOMPANYFILENAME" localSheetId="0">"K:\Mother Jones\Mother Jones Magazine.QBW"</definedName>
    <definedName name="QBCOMPANYFILENAME" localSheetId="2">"K:\Mother Jones\Mother Jones Magazine.QBW"</definedName>
    <definedName name="QBENDDATE" localSheetId="1">20160531</definedName>
    <definedName name="QBENDDATE" localSheetId="0">20160531</definedName>
    <definedName name="QBENDDATE" localSheetId="2">20160531</definedName>
    <definedName name="QBHEADERSONSCREEN" localSheetId="1">TRUE</definedName>
    <definedName name="QBHEADERSONSCREEN" localSheetId="0">TRUE</definedName>
    <definedName name="QBHEADERSONSCREEN" localSheetId="2">TRUE</definedName>
    <definedName name="QBMETADATASIZE" localSheetId="1">6016</definedName>
    <definedName name="QBMETADATASIZE" localSheetId="0">6016</definedName>
    <definedName name="QBMETADATASIZE" localSheetId="2">7574</definedName>
    <definedName name="QBPRESERVECOLOR" localSheetId="1">TRUE</definedName>
    <definedName name="QBPRESERVECOLOR" localSheetId="0">TRUE</definedName>
    <definedName name="QBPRESERVECOLOR" localSheetId="2">TRUE</definedName>
    <definedName name="QBPRESERVEFONT" localSheetId="1">TRUE</definedName>
    <definedName name="QBPRESERVEFONT" localSheetId="0">TRUE</definedName>
    <definedName name="QBPRESERVEFONT" localSheetId="2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SPACE" localSheetId="1">FALSE</definedName>
    <definedName name="QBPRESERVESPACE" localSheetId="0">FALSE</definedName>
    <definedName name="QBPRESERVESPACE" localSheetId="2">FALSE</definedName>
    <definedName name="QBREPORTCOLAXIS" localSheetId="1">19</definedName>
    <definedName name="QBREPORTCOLAXIS" localSheetId="0">6</definedName>
    <definedName name="QBREPORTCOLAXIS" localSheetId="2">0</definedName>
    <definedName name="QBREPORTCOMPANYID" localSheetId="1">"96b601a6fbb74051bb3b9684992437e6"</definedName>
    <definedName name="QBREPORTCOMPANYID" localSheetId="0">"96b601a6fbb74051bb3b9684992437e6"</definedName>
    <definedName name="QBREPORTCOMPANYID" localSheetId="2">"96b601a6fbb74051bb3b9684992437e6"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BUDDIFF" localSheetId="1">FALSE</definedName>
    <definedName name="QBREPORTCOMPARECOL_BUDDIFF" localSheetId="0">FALSE</definedName>
    <definedName name="QBREPORTCOMPARECOL_BUDDIFF" localSheetId="2">FALSE</definedName>
    <definedName name="QBREPORTCOMPARECOL_BUDGET" localSheetId="1">FALSE</definedName>
    <definedName name="QBREPORTCOMPARECOL_BUDGET" localSheetId="0">FALSE</definedName>
    <definedName name="QBREPORTCOMPARECOL_BUDGET" localSheetId="2">FALSE</definedName>
    <definedName name="QBREPORTCOMPARECOL_BUDPCT" localSheetId="1">FALSE</definedName>
    <definedName name="QBREPORTCOMPARECOL_BUDPCT" localSheetId="0">FALSE</definedName>
    <definedName name="QBREPORTCOMPARECOL_BUDPCT" localSheetId="2">FALSE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YEAR" localSheetId="1">FALSE</definedName>
    <definedName name="QBREPORTCOMPARECOL_PREVYEAR" localSheetId="0">FALSE</definedName>
    <definedName name="QBREPORTCOMPARECOL_PREVYEAR" localSheetId="2">FALSE</definedName>
    <definedName name="QBREPORTCOMPARECOL_PYDIFF" localSheetId="1">FALSE</definedName>
    <definedName name="QBREPORTCOMPARECOL_PYDIFF" localSheetId="0">FALSE</definedName>
    <definedName name="QBREPORTCOMPARECOL_PYDIFF" localSheetId="2">FALSE</definedName>
    <definedName name="QBREPORTCOMPARECOL_PYPCT" localSheetId="1">FALSE</definedName>
    <definedName name="QBREPORTCOMPARECOL_PYPCT" localSheetId="0">FALSE</definedName>
    <definedName name="QBREPORTCOMPARECOL_PYPCT" localSheetId="2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ROWAXIS" localSheetId="1">11</definedName>
    <definedName name="QBREPORTROWAXIS" localSheetId="0">11</definedName>
    <definedName name="QBREPORTROWAXIS" localSheetId="2">12</definedName>
    <definedName name="QBREPORTSUBCOLAXIS" localSheetId="1">0</definedName>
    <definedName name="QBREPORTSUBCOLAXIS" localSheetId="0">0</definedName>
    <definedName name="QBREPORTSUBCOLAXIS" localSheetId="2">0</definedName>
    <definedName name="QBREPORTTYPE" localSheetId="1">0</definedName>
    <definedName name="QBREPORTTYPE" localSheetId="0">0</definedName>
    <definedName name="QBREPORTTYPE" localSheetId="2">230</definedName>
    <definedName name="QBROWHEADERS" localSheetId="1">8</definedName>
    <definedName name="QBROWHEADERS" localSheetId="0">8</definedName>
    <definedName name="QBROWHEADERS" localSheetId="2">5</definedName>
    <definedName name="QBSTARTDATE" localSheetId="1">20160101</definedName>
    <definedName name="QBSTARTDATE" localSheetId="0">20160101</definedName>
    <definedName name="QBSTARTDATE" localSheetId="2">20160101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3" i="4" l="1"/>
  <c r="P44" i="4"/>
  <c r="P45" i="4"/>
  <c r="O43" i="4"/>
  <c r="O44" i="4"/>
  <c r="O45" i="4"/>
  <c r="N43" i="4"/>
  <c r="N44" i="4"/>
  <c r="N45" i="4"/>
  <c r="M43" i="4"/>
  <c r="M44" i="4"/>
  <c r="M45" i="4"/>
  <c r="L43" i="4"/>
  <c r="L44" i="4"/>
  <c r="L45" i="4"/>
  <c r="K43" i="4"/>
  <c r="K44" i="4"/>
  <c r="K45" i="4"/>
  <c r="J43" i="4"/>
  <c r="J44" i="4"/>
  <c r="J45" i="4"/>
  <c r="I43" i="4"/>
  <c r="I44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P20" i="4"/>
  <c r="P21" i="4"/>
  <c r="P22" i="4"/>
  <c r="O20" i="4"/>
  <c r="O21" i="4"/>
  <c r="O22" i="4"/>
  <c r="N20" i="4"/>
  <c r="N21" i="4"/>
  <c r="N22" i="4"/>
  <c r="M20" i="4"/>
  <c r="M21" i="4"/>
  <c r="M22" i="4"/>
  <c r="L20" i="4"/>
  <c r="L21" i="4"/>
  <c r="L22" i="4"/>
  <c r="K20" i="4"/>
  <c r="K21" i="4"/>
  <c r="K22" i="4"/>
  <c r="J20" i="4"/>
  <c r="J21" i="4"/>
  <c r="J22" i="4"/>
  <c r="I20" i="4"/>
  <c r="I21" i="4"/>
  <c r="U19" i="4"/>
  <c r="U18" i="4"/>
  <c r="U17" i="4"/>
  <c r="U16" i="4"/>
  <c r="P11" i="4"/>
  <c r="P12" i="4"/>
  <c r="P23" i="4"/>
  <c r="P24" i="4"/>
  <c r="O11" i="4"/>
  <c r="O12" i="4"/>
  <c r="O23" i="4"/>
  <c r="O24" i="4"/>
  <c r="O46" i="4"/>
  <c r="N11" i="4"/>
  <c r="N12" i="4"/>
  <c r="M11" i="4"/>
  <c r="M12" i="4"/>
  <c r="L11" i="4"/>
  <c r="L12" i="4"/>
  <c r="K11" i="4"/>
  <c r="K12" i="4"/>
  <c r="K23" i="4"/>
  <c r="K24" i="4"/>
  <c r="K46" i="4"/>
  <c r="J11" i="4"/>
  <c r="J12" i="4"/>
  <c r="I11" i="4"/>
  <c r="I12" i="4"/>
  <c r="U10" i="4"/>
  <c r="U9" i="4"/>
  <c r="P46" i="4"/>
  <c r="K47" i="4"/>
  <c r="O47" i="4"/>
  <c r="P47" i="4"/>
  <c r="U21" i="4"/>
  <c r="U12" i="4"/>
  <c r="M23" i="4"/>
  <c r="M24" i="4"/>
  <c r="M46" i="4"/>
  <c r="U11" i="4"/>
  <c r="J23" i="4"/>
  <c r="J24" i="4"/>
  <c r="J46" i="4"/>
  <c r="N23" i="4"/>
  <c r="N24" i="4"/>
  <c r="N46" i="4"/>
  <c r="L23" i="4"/>
  <c r="L24" i="4"/>
  <c r="L46" i="4"/>
  <c r="I22" i="4"/>
  <c r="U22" i="4"/>
  <c r="U44" i="4"/>
  <c r="I45" i="4"/>
  <c r="U45" i="4"/>
  <c r="U20" i="4"/>
  <c r="U43" i="4"/>
  <c r="I12" i="1"/>
  <c r="I13" i="1"/>
  <c r="I21" i="1"/>
  <c r="I22" i="1"/>
  <c r="I23" i="1"/>
  <c r="I24" i="1"/>
  <c r="I25" i="1"/>
  <c r="I44" i="1"/>
  <c r="I45" i="1"/>
  <c r="I46" i="1"/>
  <c r="I47" i="1"/>
  <c r="I48" i="1"/>
  <c r="I50" i="1"/>
  <c r="J5" i="1"/>
  <c r="J12" i="1"/>
  <c r="J13" i="1"/>
  <c r="J21" i="1"/>
  <c r="J22" i="1"/>
  <c r="J23" i="1"/>
  <c r="J24" i="1"/>
  <c r="J25" i="1"/>
  <c r="J44" i="1"/>
  <c r="J45" i="1"/>
  <c r="J46" i="1"/>
  <c r="J47" i="1"/>
  <c r="J48" i="1"/>
  <c r="J50" i="1"/>
  <c r="K5" i="1"/>
  <c r="K12" i="1"/>
  <c r="K13" i="1"/>
  <c r="K21" i="1"/>
  <c r="K22" i="1"/>
  <c r="K23" i="1"/>
  <c r="K24" i="1"/>
  <c r="K25" i="1"/>
  <c r="K44" i="1"/>
  <c r="K45" i="1"/>
  <c r="K46" i="1"/>
  <c r="K47" i="1"/>
  <c r="K48" i="1"/>
  <c r="K50" i="1"/>
  <c r="L5" i="1"/>
  <c r="L12" i="1"/>
  <c r="L13" i="1"/>
  <c r="L21" i="1"/>
  <c r="L22" i="1"/>
  <c r="L23" i="1"/>
  <c r="L24" i="1"/>
  <c r="L25" i="1"/>
  <c r="L44" i="1"/>
  <c r="L45" i="1"/>
  <c r="L46" i="1"/>
  <c r="L47" i="1"/>
  <c r="L48" i="1"/>
  <c r="L50" i="1"/>
  <c r="M5" i="1"/>
  <c r="M12" i="1"/>
  <c r="M13" i="1"/>
  <c r="M21" i="1"/>
  <c r="M22" i="1"/>
  <c r="M23" i="1"/>
  <c r="M24" i="1"/>
  <c r="M25" i="1"/>
  <c r="M44" i="1"/>
  <c r="M45" i="1"/>
  <c r="M46" i="1"/>
  <c r="M47" i="1"/>
  <c r="M48" i="1"/>
  <c r="M50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I23" i="4"/>
  <c r="I24" i="4"/>
  <c r="N47" i="4"/>
  <c r="J47" i="4"/>
  <c r="U23" i="4"/>
  <c r="L47" i="4"/>
  <c r="M47" i="4"/>
  <c r="M304" i="3"/>
  <c r="N304" i="3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0" i="1"/>
  <c r="N19" i="1"/>
  <c r="N18" i="1"/>
  <c r="N17" i="1"/>
  <c r="N11" i="1"/>
  <c r="N10" i="1"/>
  <c r="U24" i="4"/>
  <c r="I46" i="4"/>
  <c r="N12" i="1"/>
  <c r="N21" i="1"/>
  <c r="N46" i="1"/>
  <c r="N13" i="1"/>
  <c r="N23" i="1"/>
  <c r="N45" i="1"/>
  <c r="I47" i="4"/>
  <c r="U47" i="4"/>
  <c r="U46" i="4"/>
  <c r="N22" i="1"/>
  <c r="N24" i="1"/>
  <c r="N25" i="1"/>
  <c r="N48" i="1"/>
  <c r="N47" i="1"/>
</calcChain>
</file>

<file path=xl/sharedStrings.xml><?xml version="1.0" encoding="utf-8"?>
<sst xmlns="http://schemas.openxmlformats.org/spreadsheetml/2006/main" count="1376" uniqueCount="425">
  <si>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</si>
  <si>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</si>
  <si>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</si>
  <si>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</si>
  <si>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</si>
  <si>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</si>
  <si>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</si>
  <si>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</si>
  <si>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</si>
  <si>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</si>
  <si>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</si>
  <si>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</si>
  <si>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</si>
  <si>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</si>
  <si>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</si>
  <si>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</si>
  <si>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</si>
  <si>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</si>
  <si>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</si>
  <si>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</si>
  <si>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</si>
  <si>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</si>
  <si>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</si>
  <si>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</si>
  <si>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</si>
  <si>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</si>
  <si>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</si>
  <si>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</si>
  <si>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</si>
  <si>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</si>
  <si>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</si>
  <si>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</si>
  <si>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</si>
  <si>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</si>
  <si>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</si>
  <si>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</si>
  <si>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</si>
  <si>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</si>
  <si>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</si>
  <si>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</si>
  <si>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</si>
  <si>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</si>
  <si>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</si>
  <si>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</si>
  <si>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</si>
  <si>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</si>
  <si>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</si>
  <si>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</si>
  <si>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</si>
  <si>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</si>
  <si>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</si>
  <si>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</si>
  <si>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</si>
  <si>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</si>
  <si>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</si>
  <si>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</si>
  <si>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</si>
  <si>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</si>
  <si>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</si>
  <si>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</si>
  <si>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</si>
  <si>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</si>
  <si>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</si>
  <si>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</si>
  <si>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</si>
  <si>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</si>
  <si>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</si>
  <si>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</si>
  <si>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</si>
  <si>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</si>
  <si>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</si>
  <si>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</si>
  <si>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</si>
  <si>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</si>
  <si>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</si>
  <si>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</si>
  <si>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</si>
  <si>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</si>
  <si>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</si>
  <si>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</si>
  <si>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</si>
  <si>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</si>
  <si>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</si>
  <si>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</si>
  <si>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</si>
  <si>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</si>
  <si>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</si>
  <si>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</si>
  <si>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</si>
  <si>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</si>
  <si>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</si>
  <si>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</si>
  <si>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</si>
  <si>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</si>
  <si>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</si>
  <si>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</si>
  <si>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</si>
  <si>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</si>
  <si>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</si>
  <si>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</si>
  <si>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</si>
  <si>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</si>
  <si>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</si>
  <si>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</si>
  <si>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</si>
  <si>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</si>
  <si>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</si>
  <si>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</si>
  <si>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</si>
  <si>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</si>
  <si>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</si>
  <si>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</si>
  <si>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</si>
  <si>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</si>
  <si>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</si>
  <si>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</si>
  <si>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</si>
  <si>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</si>
  <si>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</si>
  <si>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</si>
  <si>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</si>
  <si>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</si>
  <si>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</si>
  <si>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</si>
  <si>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</si>
  <si>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</si>
  <si>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</si>
  <si>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</si>
  <si>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</si>
  <si>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</si>
  <si>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</si>
  <si>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</si>
  <si>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</si>
  <si>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</si>
  <si>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</si>
  <si>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</si>
  <si>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</si>
  <si>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</si>
  <si>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</si>
  <si>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</si>
  <si>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</si>
  <si>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</si>
  <si>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</si>
  <si>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</si>
  <si>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</si>
  <si>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</si>
  <si>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</si>
  <si>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</si>
  <si>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</si>
  <si>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</si>
  <si>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</si>
  <si>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</si>
  <si>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</si>
  <si>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</si>
  <si>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</si>
  <si>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</si>
  <si>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</si>
  <si>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</si>
  <si>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</si>
  <si>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</si>
  <si>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</si>
  <si>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</si>
  <si>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</si>
  <si>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</si>
  <si>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</si>
  <si>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</si>
  <si>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</si>
  <si>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</si>
  <si>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</si>
  <si>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</si>
  <si>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</si>
  <si>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</si>
  <si>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</si>
  <si>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</si>
  <si>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</si>
  <si>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</si>
  <si>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</si>
  <si>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</si>
  <si>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</si>
  <si>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</si>
  <si>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</si>
  <si>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</si>
  <si>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</si>
  <si>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</si>
  <si>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</si>
  <si>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</si>
  <si>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</si>
  <si>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</si>
  <si>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</si>
  <si>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</si>
  <si>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</si>
  <si>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</si>
  <si>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</si>
  <si>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</si>
  <si>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</si>
  <si>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</si>
  <si>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</si>
  <si>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</si>
  <si>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</si>
  <si>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</si>
  <si>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</si>
  <si>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</si>
  <si>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</si>
  <si>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</si>
  <si>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</si>
  <si>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</si>
  <si>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</si>
  <si>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</si>
  <si>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</si>
  <si>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</si>
  <si>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</si>
  <si>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</si>
  <si>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</si>
  <si>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</si>
  <si>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</si>
  <si>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</si>
  <si>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</si>
  <si>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</si>
  <si>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</si>
  <si>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</si>
  <si>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</si>
  <si>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</si>
  <si>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</si>
  <si>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</si>
  <si>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</si>
  <si>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</si>
  <si>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</si>
  <si>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</si>
  <si>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</si>
  <si>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</si>
  <si>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</si>
  <si>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</si>
  <si>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</si>
  <si>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</si>
  <si>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</si>
  <si>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</si>
  <si>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</si>
  <si>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</si>
  <si>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</si>
  <si>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</si>
  <si>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</si>
  <si>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</si>
  <si>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</si>
  <si>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</si>
  <si>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</si>
  <si>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</si>
  <si>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</si>
  <si>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</si>
  <si>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</si>
  <si>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</si>
  <si>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</si>
  <si>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</si>
  <si>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</si>
  <si>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</si>
  <si>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</si>
  <si>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</si>
  <si>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</si>
  <si>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</si>
  <si>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</si>
  <si>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</si>
  <si>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</si>
  <si>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</si>
  <si>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</si>
  <si>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</si>
  <si>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</si>
  <si>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</si>
  <si>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</si>
  <si>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</si>
  <si>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</si>
  <si>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</si>
  <si>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</si>
  <si>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</si>
  <si>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</si>
  <si>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</si>
  <si>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</si>
  <si>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</si>
  <si>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</si>
  <si>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</si>
  <si>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</si>
  <si>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</si>
  <si>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</si>
  <si>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</si>
  <si>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</si>
  <si>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</si>
  <si>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</si>
  <si>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</si>
  <si>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</si>
  <si>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</si>
  <si>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</si>
  <si>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</si>
  <si>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</si>
  <si>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</si>
  <si>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</si>
  <si>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</si>
  <si>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</si>
  <si>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</si>
  <si>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</si>
  <si>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</si>
  <si>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</si>
  <si>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</si>
  <si>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</si>
  <si>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</si>
  <si>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</si>
  <si>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</si>
  <si>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</si>
  <si>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Delta Air</t>
  </si>
  <si>
    <t>Delta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</si>
  <si>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</si>
  <si>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</si>
  <si>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</si>
  <si>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</si>
  <si>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</si>
  <si>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</si>
  <si>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</si>
  <si>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</si>
  <si>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</si>
  <si>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</si>
  <si>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</si>
  <si>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</si>
  <si>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</si>
  <si>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</si>
  <si>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</si>
  <si>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</si>
  <si>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</si>
  <si>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</si>
  <si>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</si>
  <si>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</si>
  <si>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</si>
  <si>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</si>
  <si>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</si>
  <si>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</si>
  <si>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</si>
  <si>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</si>
  <si>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</si>
  <si>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</si>
  <si>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</si>
  <si>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</si>
  <si>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</si>
  <si>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</si>
  <si>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</si>
  <si>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</si>
  <si>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</si>
  <si>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</si>
  <si>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</si>
  <si>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</si>
  <si>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</si>
  <si>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</si>
  <si>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</si>
  <si>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</si>
  <si>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</si>
  <si>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</si>
  <si>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</si>
  <si>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</si>
  <si>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</si>
  <si>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</si>
  <si>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</si>
  <si>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</si>
  <si>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</si>
  <si>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</si>
  <si>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</si>
  <si>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</si>
  <si>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</si>
  <si>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</si>
  <si>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</si>
  <si>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</si>
  <si>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</si>
  <si>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</si>
  <si>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</si>
  <si>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</si>
  <si>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</si>
  <si>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</si>
  <si>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</si>
  <si>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</si>
  <si>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</si>
  <si>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</si>
  <si>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</si>
  <si>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</si>
  <si>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</si>
  <si>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</si>
  <si>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</si>
  <si>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</si>
  <si>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</si>
  <si>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</si>
  <si>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</si>
  <si>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</si>
  <si>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</si>
  <si>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</si>
  <si>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</si>
  <si>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</si>
  <si>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</si>
  <si>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</si>
  <si>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</si>
  <si>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</si>
  <si>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</si>
  <si>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</si>
  <si>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</si>
  <si>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2:00 PM</t>
  </si>
  <si>
    <t>TMC by class</t>
  </si>
  <si>
    <t>TMC Communications /Outreach</t>
  </si>
  <si>
    <t>TMC Research</t>
  </si>
  <si>
    <t>TMC-Kauai</t>
  </si>
  <si>
    <t>TMC Collab-Media Policy Project</t>
  </si>
  <si>
    <t>TMC Capacity Grant</t>
  </si>
  <si>
    <t>1715767 · TMC Office Supplies w/ Books&amp;Subs</t>
  </si>
  <si>
    <t>CHANGES</t>
  </si>
  <si>
    <t>per JGK</t>
  </si>
  <si>
    <t>class:</t>
  </si>
  <si>
    <t>Payment</t>
  </si>
  <si>
    <t>3830 was what TMC paid out to Cision</t>
  </si>
  <si>
    <t>Memo:</t>
  </si>
  <si>
    <t>account:</t>
  </si>
  <si>
    <t>This deposit must be incorrect--Cision doesn't pay us. It was *for* cision</t>
  </si>
  <si>
    <t>TMC Meetings-Annual</t>
  </si>
  <si>
    <t>Account</t>
  </si>
  <si>
    <t>1715751 Contractor Reimbursement</t>
  </si>
  <si>
    <t>Class: TMCCollab-Media Policy Project</t>
  </si>
  <si>
    <t>Memo: MDF Grant</t>
  </si>
  <si>
    <t>AA (Manolia)</t>
  </si>
  <si>
    <t>Radisson Hotels LA (Manolia)</t>
  </si>
  <si>
    <t>UA (Manolia)</t>
  </si>
  <si>
    <t>Contractor Reimbursement</t>
  </si>
  <si>
    <t>Memo: Ford</t>
  </si>
  <si>
    <t>Registration</t>
  </si>
  <si>
    <t>TMC-IILabs-Metrics</t>
  </si>
  <si>
    <t>TMC Collab-Media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</si>
</sst>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"/>
    <numFmt numFmtId="165" formatCode="&quot;$&quot;#,##0.00"/>
    <numFmt numFmtId="166" formatCode="&quot;$&quot;#,##0"/>
  </numFmts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FF0000"/>
      <name val="Arial"/>
    </font>
    <font>
      <b/>
      <sz val="10"/>
      <color rgb="FFFF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6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4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5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2" fillId="0" borderId="0" xfId="0" applyNumberFormat="1" applyFont="1"/>
    <xf numFmtId="49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49" fontId="9" fillId="0" borderId="0" xfId="0" applyNumberFormat="1" applyFont="1" applyAlignment="1">
      <alignment horizontal="centerContinuous"/>
    </xf>
    <xf numFmtId="49" fontId="15" fillId="0" borderId="0" xfId="0" applyNumberFormat="1" applyFont="1"/>
    <xf numFmtId="0" fontId="15" fillId="0" borderId="0" xfId="0" applyFont="1"/>
    <xf numFmtId="49" fontId="9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NumberFormat="1" applyFont="1"/>
    <xf numFmtId="0" fontId="15" fillId="0" borderId="0" xfId="0" applyNumberFormat="1" applyFont="1"/>
    <xf numFmtId="39" fontId="17" fillId="0" borderId="0" xfId="0" applyNumberFormat="1" applyFont="1"/>
    <xf numFmtId="49" fontId="17" fillId="0" borderId="0" xfId="0" applyNumberFormat="1" applyFont="1"/>
    <xf numFmtId="164" fontId="17" fillId="0" borderId="0" xfId="0" applyNumberFormat="1" applyFont="1"/>
    <xf numFmtId="0" fontId="17" fillId="0" borderId="0" xfId="0" applyFont="1"/>
    <xf numFmtId="39" fontId="17" fillId="0" borderId="0" xfId="0" applyNumberFormat="1" applyFont="1" applyBorder="1"/>
    <xf numFmtId="49" fontId="18" fillId="0" borderId="0" xfId="0" applyNumberFormat="1" applyFont="1"/>
    <xf numFmtId="39" fontId="17" fillId="0" borderId="5" xfId="0" applyNumberFormat="1" applyFont="1" applyBorder="1"/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63500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63500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63500</xdr:colOff>
      <xdr:row>1</xdr:row>
      <xdr:rowOff>25400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63500</xdr:colOff>
      <xdr:row>1</xdr:row>
      <xdr:rowOff>25400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177800</xdr:colOff>
      <xdr:row>1</xdr:row>
      <xdr:rowOff>63500</xdr:rowOff>
    </xdr:to>
    <xdr:sp macro="" textlink="">
      <xdr:nvSpPr>
        <xdr:cNvPr id="5121" name="FILTER" hidden="1">
          <a:extLst>
            <a:ext uri="{63B3BB69-23CF-44E3-9099-C40C66FF867C}">
              <a14:compatExt xmlns:a14="http://schemas.microsoft.com/office/drawing/2010/main" spid="_x0000_s512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177800</xdr:colOff>
      <xdr:row>1</xdr:row>
      <xdr:rowOff>63500</xdr:rowOff>
    </xdr:to>
    <xdr:sp macro="" textlink="">
      <xdr:nvSpPr>
        <xdr:cNvPr id="5122" name="HEADER" hidden="1">
          <a:extLst>
            <a:ext uri="{63B3BB69-23CF-44E3-9099-C40C66FF867C}">
              <a14:compatExt xmlns:a14="http://schemas.microsoft.com/office/drawing/2010/main" spid="_x0000_s512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177800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177800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413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50"/>
  <sheetViews>
    <sheetView tabSelected="1" workbookViewId="0">
      <pane xSplit="8" ySplit="4" topLeftCell="I9" activePane="bottomRight" state="frozenSplit"/>
      <selection pane="topRight" activeCell="I1" sqref="I1"/>
      <selection pane="bottomLeft" activeCell="A5" sqref="A5"/>
      <selection pane="bottomRight" activeCell="P1" sqref="A1:XFD1048576"/>
    </sheetView>
  </sheetViews>
  <sheetFormatPr baseColWidth="10" defaultColWidth="8.83203125" defaultRowHeight="14" outlineLevelRow="4" outlineLevelCol="1" x14ac:dyDescent="0"/>
  <cols>
    <col min="1" max="4" width="1.6640625" style="16" customWidth="1"/>
    <col min="5" max="7" width="3" style="16" customWidth="1"/>
    <col min="8" max="8" width="43.6640625" style="16" customWidth="1"/>
    <col min="9" max="9" width="11.6640625" style="17" bestFit="1" customWidth="1" outlineLevel="1"/>
    <col min="10" max="13" width="13.33203125" style="17" bestFit="1" customWidth="1" outlineLevel="1"/>
    <col min="14" max="14" width="14.6640625" style="17" bestFit="1" customWidth="1"/>
  </cols>
  <sheetData>
    <row r="1" spans="1:14" ht="15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5" thickBot="1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5" thickTop="1">
      <c r="A5" s="35"/>
      <c r="B5" s="35"/>
      <c r="C5" s="35"/>
      <c r="D5" s="35"/>
      <c r="E5" s="35"/>
      <c r="F5" s="35"/>
      <c r="G5" s="35"/>
      <c r="H5" s="35" t="s">
        <v>394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5" outlineLevel="3" thickBot="1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5" outlineLevel="2" thickBot="1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5" outlineLevel="4" thickBot="1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5" outlineLevel="3" thickBot="1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5" outlineLevel="2" thickBot="1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5" outlineLevel="1" thickBot="1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5" thickBot="1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5" outlineLevel="3" thickBot="1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5" outlineLevel="2" thickBot="1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5" outlineLevel="1" thickBot="1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5" thickBot="1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5" thickBot="1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5" thickTop="1"/>
    <row r="50" spans="1:14" s="37" customFormat="1">
      <c r="A50" s="35"/>
      <c r="B50" s="35"/>
      <c r="C50" s="35"/>
      <c r="D50" s="35"/>
      <c r="E50" s="35"/>
      <c r="F50" s="35"/>
      <c r="G50" s="35"/>
      <c r="H50" s="35" t="s">
        <v>395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U48"/>
  <sheetViews>
    <sheetView workbookViewId="0">
      <pane xSplit="8" ySplit="4" topLeftCell="I38" activePane="bottomRight" state="frozenSplit"/>
      <selection pane="topRight" activeCell="I1" sqref="I1"/>
      <selection pane="bottomLeft" activeCell="A5" sqref="A5"/>
      <selection pane="bottomRight" activeCell="I56" sqref="I56"/>
    </sheetView>
  </sheetViews>
  <sheetFormatPr baseColWidth="10" defaultColWidth="8.83203125" defaultRowHeight="14" outlineLevelRow="4" outlineLevelCol="1" x14ac:dyDescent="0"/>
  <cols>
    <col min="1" max="2" width="3" style="53" customWidth="1"/>
    <col min="3" max="3" width="1.33203125" style="53" customWidth="1"/>
    <col min="4" max="4" width="0.83203125" style="53" customWidth="1"/>
    <col min="5" max="7" width="3" style="53" customWidth="1"/>
    <col min="8" max="8" width="43.6640625" style="53" customWidth="1"/>
    <col min="9" max="20" width="15.6640625" style="54" customWidth="1" outlineLevel="1"/>
    <col min="21" max="21" width="15.6640625" style="54" customWidth="1"/>
    <col min="22" max="22" width="10.83203125" style="48" bestFit="1" customWidth="1"/>
    <col min="23" max="25" width="8.83203125" style="48"/>
    <col min="26" max="26" width="14.5" style="48" customWidth="1"/>
    <col min="27" max="16384" width="8.83203125" style="48"/>
  </cols>
  <sheetData>
    <row r="1" spans="1:21">
      <c r="A1" s="12" t="s">
        <v>1</v>
      </c>
      <c r="B1" s="46"/>
      <c r="C1" s="46"/>
      <c r="D1" s="46"/>
      <c r="E1" s="46"/>
      <c r="F1" s="46"/>
      <c r="G1" s="46"/>
      <c r="H1" s="46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39" t="s">
        <v>396</v>
      </c>
    </row>
    <row r="2" spans="1:21">
      <c r="A2" s="12" t="s">
        <v>397</v>
      </c>
      <c r="B2" s="46"/>
      <c r="C2" s="46"/>
      <c r="D2" s="46"/>
      <c r="E2" s="46"/>
      <c r="F2" s="46"/>
      <c r="G2" s="46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0">
        <v>42552</v>
      </c>
    </row>
    <row r="3" spans="1:21">
      <c r="A3" s="12" t="s">
        <v>3</v>
      </c>
      <c r="B3" s="46"/>
      <c r="C3" s="46"/>
      <c r="D3" s="46"/>
      <c r="E3" s="46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39"/>
    </row>
    <row r="4" spans="1:21" s="52" customFormat="1" ht="41.5" customHeight="1" thickBot="1">
      <c r="A4" s="49"/>
      <c r="B4" s="49"/>
      <c r="C4" s="49"/>
      <c r="D4" s="49"/>
      <c r="E4" s="49"/>
      <c r="F4" s="49"/>
      <c r="G4" s="49"/>
      <c r="H4" s="49"/>
      <c r="I4" s="50" t="s">
        <v>67</v>
      </c>
      <c r="J4" s="50" t="s">
        <v>203</v>
      </c>
      <c r="K4" s="50" t="s">
        <v>84</v>
      </c>
      <c r="L4" s="50" t="s">
        <v>398</v>
      </c>
      <c r="M4" s="50" t="s">
        <v>81</v>
      </c>
      <c r="N4" s="50" t="s">
        <v>280</v>
      </c>
      <c r="O4" s="50" t="s">
        <v>99</v>
      </c>
      <c r="P4" s="50" t="s">
        <v>96</v>
      </c>
      <c r="Q4" s="51" t="s">
        <v>399</v>
      </c>
      <c r="R4" s="51" t="s">
        <v>400</v>
      </c>
      <c r="S4" s="51" t="s">
        <v>401</v>
      </c>
      <c r="T4" s="51" t="s">
        <v>402</v>
      </c>
      <c r="U4" s="50" t="s">
        <v>9</v>
      </c>
    </row>
    <row r="5" spans="1:21" ht="15" thickTop="1">
      <c r="A5" s="22"/>
      <c r="B5" s="22" t="s">
        <v>10</v>
      </c>
      <c r="C5" s="22"/>
      <c r="D5" s="22"/>
      <c r="E5" s="22"/>
      <c r="F5" s="22"/>
      <c r="G5" s="22"/>
      <c r="H5" s="22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outlineLevel="1">
      <c r="A6" s="22"/>
      <c r="B6" s="22"/>
      <c r="C6" s="22"/>
      <c r="D6" s="22" t="s">
        <v>11</v>
      </c>
      <c r="E6" s="22"/>
      <c r="F6" s="22"/>
      <c r="G6" s="22"/>
      <c r="H6" s="22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outlineLevel="2">
      <c r="A7" s="22"/>
      <c r="B7" s="22"/>
      <c r="C7" s="22"/>
      <c r="D7" s="22"/>
      <c r="E7" s="22" t="s">
        <v>12</v>
      </c>
      <c r="F7" s="22"/>
      <c r="G7" s="22"/>
      <c r="H7" s="22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outlineLevel="3">
      <c r="A8" s="22"/>
      <c r="B8" s="22"/>
      <c r="C8" s="22"/>
      <c r="D8" s="22"/>
      <c r="E8" s="22"/>
      <c r="F8" s="22" t="s">
        <v>13</v>
      </c>
      <c r="G8" s="22"/>
      <c r="H8" s="22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outlineLevel="3">
      <c r="A9" s="22"/>
      <c r="B9" s="22"/>
      <c r="C9" s="22"/>
      <c r="D9" s="22"/>
      <c r="E9" s="22"/>
      <c r="F9" s="22"/>
      <c r="G9" s="22" t="s">
        <v>14</v>
      </c>
      <c r="H9" s="22"/>
      <c r="I9" s="27">
        <v>69768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/>
      <c r="R9" s="27"/>
      <c r="S9" s="27"/>
      <c r="T9" s="27"/>
      <c r="U9" s="27">
        <f>ROUND(SUM(I9:P9),5)</f>
        <v>69768</v>
      </c>
    </row>
    <row r="10" spans="1:21" ht="15" outlineLevel="3" thickBot="1">
      <c r="A10" s="22"/>
      <c r="B10" s="22"/>
      <c r="C10" s="22"/>
      <c r="D10" s="22"/>
      <c r="E10" s="22"/>
      <c r="F10" s="22"/>
      <c r="G10" s="22" t="s">
        <v>15</v>
      </c>
      <c r="H10" s="22"/>
      <c r="I10" s="29">
        <v>-9768</v>
      </c>
      <c r="J10" s="29">
        <v>0</v>
      </c>
      <c r="K10" s="29">
        <v>8600</v>
      </c>
      <c r="L10" s="29">
        <v>0</v>
      </c>
      <c r="M10" s="29">
        <v>50000</v>
      </c>
      <c r="N10" s="29">
        <v>0</v>
      </c>
      <c r="O10" s="29">
        <v>0</v>
      </c>
      <c r="P10" s="29">
        <v>0</v>
      </c>
      <c r="Q10" s="29"/>
      <c r="R10" s="29"/>
      <c r="S10" s="29"/>
      <c r="T10" s="29"/>
      <c r="U10" s="29">
        <f>ROUND(SUM(I10:P10),5)</f>
        <v>48832</v>
      </c>
    </row>
    <row r="11" spans="1:21" ht="15" outlineLevel="2" thickBot="1">
      <c r="A11" s="22"/>
      <c r="B11" s="22"/>
      <c r="C11" s="22"/>
      <c r="D11" s="22"/>
      <c r="E11" s="22"/>
      <c r="F11" s="22" t="s">
        <v>16</v>
      </c>
      <c r="G11" s="22"/>
      <c r="H11" s="22"/>
      <c r="I11" s="31">
        <f t="shared" ref="I11:P11" si="0">ROUND(SUM(I8:I10),5)</f>
        <v>60000</v>
      </c>
      <c r="J11" s="31">
        <f t="shared" si="0"/>
        <v>0</v>
      </c>
      <c r="K11" s="31">
        <f t="shared" si="0"/>
        <v>8600</v>
      </c>
      <c r="L11" s="31">
        <f t="shared" si="0"/>
        <v>0</v>
      </c>
      <c r="M11" s="31">
        <f t="shared" si="0"/>
        <v>50000</v>
      </c>
      <c r="N11" s="31">
        <f t="shared" si="0"/>
        <v>0</v>
      </c>
      <c r="O11" s="31">
        <f t="shared" si="0"/>
        <v>0</v>
      </c>
      <c r="P11" s="31">
        <f t="shared" si="0"/>
        <v>0</v>
      </c>
      <c r="Q11" s="31"/>
      <c r="R11" s="31"/>
      <c r="S11" s="31"/>
      <c r="T11" s="31"/>
      <c r="U11" s="31">
        <f>ROUND(SUM(I11:P11),5)</f>
        <v>118600</v>
      </c>
    </row>
    <row r="12" spans="1:21" outlineLevel="1">
      <c r="A12" s="22"/>
      <c r="B12" s="22"/>
      <c r="C12" s="22"/>
      <c r="D12" s="22"/>
      <c r="E12" s="22" t="s">
        <v>17</v>
      </c>
      <c r="F12" s="22"/>
      <c r="G12" s="22"/>
      <c r="H12" s="22"/>
      <c r="I12" s="27">
        <f t="shared" ref="I12:P12" si="1">ROUND(I7+I11,5)</f>
        <v>60000</v>
      </c>
      <c r="J12" s="27">
        <f t="shared" si="1"/>
        <v>0</v>
      </c>
      <c r="K12" s="27">
        <f t="shared" si="1"/>
        <v>8600</v>
      </c>
      <c r="L12" s="27">
        <f t="shared" si="1"/>
        <v>0</v>
      </c>
      <c r="M12" s="27">
        <f t="shared" si="1"/>
        <v>50000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27"/>
      <c r="R12" s="27"/>
      <c r="S12" s="27"/>
      <c r="T12" s="27"/>
      <c r="U12" s="27">
        <f>ROUND(SUM(I12:P12),5)</f>
        <v>118600</v>
      </c>
    </row>
    <row r="13" spans="1:21" outlineLevel="2">
      <c r="A13" s="22"/>
      <c r="B13" s="22"/>
      <c r="C13" s="22"/>
      <c r="D13" s="22"/>
      <c r="E13" s="22" t="s">
        <v>18</v>
      </c>
      <c r="F13" s="22"/>
      <c r="G13" s="22"/>
      <c r="H13" s="22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outlineLevel="3">
      <c r="A14" s="22"/>
      <c r="B14" s="22"/>
      <c r="C14" s="22"/>
      <c r="D14" s="22"/>
      <c r="E14" s="22"/>
      <c r="F14" s="22" t="s">
        <v>19</v>
      </c>
      <c r="G14" s="22"/>
      <c r="H14" s="22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outlineLevel="4">
      <c r="A15" s="22"/>
      <c r="B15" s="22"/>
      <c r="C15" s="22"/>
      <c r="D15" s="22"/>
      <c r="E15" s="22"/>
      <c r="F15" s="22"/>
      <c r="G15" s="22" t="s">
        <v>20</v>
      </c>
      <c r="H15" s="22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outlineLevel="4">
      <c r="A16" s="22"/>
      <c r="B16" s="22"/>
      <c r="C16" s="22"/>
      <c r="D16" s="22"/>
      <c r="E16" s="22"/>
      <c r="F16" s="22"/>
      <c r="G16" s="22"/>
      <c r="H16" s="22" t="s">
        <v>21</v>
      </c>
      <c r="I16" s="27">
        <v>0</v>
      </c>
      <c r="J16" s="27">
        <v>0</v>
      </c>
      <c r="K16" s="27">
        <v>0</v>
      </c>
      <c r="L16" s="27">
        <v>0</v>
      </c>
      <c r="M16" s="27">
        <v>7500</v>
      </c>
      <c r="N16" s="27">
        <v>0</v>
      </c>
      <c r="O16" s="27">
        <v>0</v>
      </c>
      <c r="P16" s="27">
        <v>0</v>
      </c>
      <c r="Q16" s="27"/>
      <c r="R16" s="27"/>
      <c r="S16" s="27"/>
      <c r="T16" s="27"/>
      <c r="U16" s="27">
        <f t="shared" ref="U16:U24" si="2">ROUND(SUM(I16:P16),5)</f>
        <v>7500</v>
      </c>
    </row>
    <row r="17" spans="1:21" outlineLevel="4">
      <c r="A17" s="22"/>
      <c r="B17" s="22"/>
      <c r="C17" s="22"/>
      <c r="D17" s="22"/>
      <c r="E17" s="22"/>
      <c r="F17" s="22"/>
      <c r="G17" s="22"/>
      <c r="H17" s="22" t="s">
        <v>22</v>
      </c>
      <c r="I17" s="27">
        <v>0</v>
      </c>
      <c r="J17" s="27">
        <v>0</v>
      </c>
      <c r="K17" s="27">
        <v>0</v>
      </c>
      <c r="L17" s="27">
        <v>0</v>
      </c>
      <c r="M17" s="27">
        <v>9692.09</v>
      </c>
      <c r="N17" s="27">
        <v>0</v>
      </c>
      <c r="O17" s="27">
        <v>0</v>
      </c>
      <c r="P17" s="27">
        <v>0</v>
      </c>
      <c r="Q17" s="27"/>
      <c r="R17" s="27"/>
      <c r="S17" s="27"/>
      <c r="T17" s="27"/>
      <c r="U17" s="27">
        <f t="shared" si="2"/>
        <v>9692.09</v>
      </c>
    </row>
    <row r="18" spans="1:21" outlineLevel="4">
      <c r="A18" s="22"/>
      <c r="B18" s="22"/>
      <c r="C18" s="22"/>
      <c r="D18" s="22"/>
      <c r="E18" s="22"/>
      <c r="F18" s="22"/>
      <c r="G18" s="22"/>
      <c r="H18" s="22" t="s">
        <v>23</v>
      </c>
      <c r="I18" s="27">
        <v>600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4330</v>
      </c>
      <c r="P18" s="27">
        <v>286</v>
      </c>
      <c r="Q18" s="27"/>
      <c r="R18" s="27"/>
      <c r="S18" s="27"/>
      <c r="T18" s="27"/>
      <c r="U18" s="27">
        <f t="shared" si="2"/>
        <v>5216</v>
      </c>
    </row>
    <row r="19" spans="1:21" ht="15" outlineLevel="4" thickBot="1">
      <c r="A19" s="22"/>
      <c r="B19" s="22"/>
      <c r="C19" s="22"/>
      <c r="D19" s="22"/>
      <c r="E19" s="22"/>
      <c r="F19" s="22"/>
      <c r="G19" s="22"/>
      <c r="H19" s="22" t="s">
        <v>24</v>
      </c>
      <c r="I19" s="29">
        <v>9275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1700</v>
      </c>
      <c r="P19" s="29">
        <v>0</v>
      </c>
      <c r="Q19" s="29"/>
      <c r="R19" s="29"/>
      <c r="S19" s="29"/>
      <c r="T19" s="29"/>
      <c r="U19" s="29">
        <f t="shared" si="2"/>
        <v>10975</v>
      </c>
    </row>
    <row r="20" spans="1:21" ht="15" outlineLevel="3" thickBot="1">
      <c r="A20" s="22"/>
      <c r="B20" s="22"/>
      <c r="C20" s="22"/>
      <c r="D20" s="22"/>
      <c r="E20" s="22"/>
      <c r="F20" s="22"/>
      <c r="G20" s="22" t="s">
        <v>25</v>
      </c>
      <c r="H20" s="22"/>
      <c r="I20" s="30">
        <f t="shared" ref="I20:P20" si="3">ROUND(SUM(I15:I19),5)</f>
        <v>9875</v>
      </c>
      <c r="J20" s="30">
        <f t="shared" si="3"/>
        <v>0</v>
      </c>
      <c r="K20" s="30">
        <f t="shared" si="3"/>
        <v>0</v>
      </c>
      <c r="L20" s="30">
        <f t="shared" si="3"/>
        <v>0</v>
      </c>
      <c r="M20" s="30">
        <f t="shared" si="3"/>
        <v>17192.09</v>
      </c>
      <c r="N20" s="30">
        <f t="shared" si="3"/>
        <v>0</v>
      </c>
      <c r="O20" s="30">
        <f t="shared" si="3"/>
        <v>6030</v>
      </c>
      <c r="P20" s="30">
        <f t="shared" si="3"/>
        <v>286</v>
      </c>
      <c r="Q20" s="30"/>
      <c r="R20" s="30"/>
      <c r="S20" s="30"/>
      <c r="T20" s="30"/>
      <c r="U20" s="30">
        <f t="shared" si="2"/>
        <v>33383.089999999997</v>
      </c>
    </row>
    <row r="21" spans="1:21" ht="15" outlineLevel="2" thickBot="1">
      <c r="A21" s="22"/>
      <c r="B21" s="22"/>
      <c r="C21" s="22"/>
      <c r="D21" s="22"/>
      <c r="E21" s="22"/>
      <c r="F21" s="22" t="s">
        <v>26</v>
      </c>
      <c r="G21" s="22"/>
      <c r="H21" s="22"/>
      <c r="I21" s="30">
        <f t="shared" ref="I21:P21" si="4">ROUND(I14+I20,5)</f>
        <v>9875</v>
      </c>
      <c r="J21" s="30">
        <f t="shared" si="4"/>
        <v>0</v>
      </c>
      <c r="K21" s="30">
        <f t="shared" si="4"/>
        <v>0</v>
      </c>
      <c r="L21" s="30">
        <f t="shared" si="4"/>
        <v>0</v>
      </c>
      <c r="M21" s="30">
        <f t="shared" si="4"/>
        <v>17192.09</v>
      </c>
      <c r="N21" s="30">
        <f t="shared" si="4"/>
        <v>0</v>
      </c>
      <c r="O21" s="30">
        <f t="shared" si="4"/>
        <v>6030</v>
      </c>
      <c r="P21" s="30">
        <f t="shared" si="4"/>
        <v>286</v>
      </c>
      <c r="Q21" s="30"/>
      <c r="R21" s="30"/>
      <c r="S21" s="30"/>
      <c r="T21" s="30"/>
      <c r="U21" s="30">
        <f t="shared" si="2"/>
        <v>33383.089999999997</v>
      </c>
    </row>
    <row r="22" spans="1:21" ht="15" outlineLevel="1" thickBot="1">
      <c r="A22" s="22"/>
      <c r="B22" s="22"/>
      <c r="C22" s="22"/>
      <c r="D22" s="22"/>
      <c r="E22" s="22" t="s">
        <v>27</v>
      </c>
      <c r="F22" s="22"/>
      <c r="G22" s="22"/>
      <c r="H22" s="22"/>
      <c r="I22" s="30">
        <f t="shared" ref="I22:P22" si="5">ROUND(I13+I21,5)</f>
        <v>9875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17192.09</v>
      </c>
      <c r="N22" s="30">
        <f t="shared" si="5"/>
        <v>0</v>
      </c>
      <c r="O22" s="30">
        <f t="shared" si="5"/>
        <v>6030</v>
      </c>
      <c r="P22" s="30">
        <f t="shared" si="5"/>
        <v>286</v>
      </c>
      <c r="Q22" s="30"/>
      <c r="R22" s="30"/>
      <c r="S22" s="30"/>
      <c r="T22" s="30"/>
      <c r="U22" s="30">
        <f t="shared" si="2"/>
        <v>33383.089999999997</v>
      </c>
    </row>
    <row r="23" spans="1:21" ht="15" thickBot="1">
      <c r="A23" s="22"/>
      <c r="B23" s="22"/>
      <c r="C23" s="22"/>
      <c r="D23" s="22" t="s">
        <v>28</v>
      </c>
      <c r="E23" s="22"/>
      <c r="F23" s="22"/>
      <c r="G23" s="22"/>
      <c r="H23" s="22"/>
      <c r="I23" s="31">
        <f t="shared" ref="I23:P23" si="6">ROUND(I6+I12+I22,5)</f>
        <v>69875</v>
      </c>
      <c r="J23" s="31">
        <f t="shared" si="6"/>
        <v>0</v>
      </c>
      <c r="K23" s="31">
        <f t="shared" si="6"/>
        <v>8600</v>
      </c>
      <c r="L23" s="31">
        <f t="shared" si="6"/>
        <v>0</v>
      </c>
      <c r="M23" s="31">
        <f t="shared" si="6"/>
        <v>67192.09</v>
      </c>
      <c r="N23" s="31">
        <f t="shared" si="6"/>
        <v>0</v>
      </c>
      <c r="O23" s="31">
        <f t="shared" si="6"/>
        <v>6030</v>
      </c>
      <c r="P23" s="31">
        <f t="shared" si="6"/>
        <v>286</v>
      </c>
      <c r="Q23" s="31"/>
      <c r="R23" s="31"/>
      <c r="S23" s="31"/>
      <c r="T23" s="31"/>
      <c r="U23" s="31">
        <f t="shared" si="2"/>
        <v>151983.09</v>
      </c>
    </row>
    <row r="24" spans="1:21">
      <c r="A24" s="22"/>
      <c r="B24" s="22"/>
      <c r="C24" s="22" t="s">
        <v>29</v>
      </c>
      <c r="D24" s="22"/>
      <c r="E24" s="22"/>
      <c r="F24" s="22"/>
      <c r="G24" s="22"/>
      <c r="H24" s="22"/>
      <c r="I24" s="27">
        <f t="shared" ref="I24:P24" si="7">I23</f>
        <v>69875</v>
      </c>
      <c r="J24" s="27">
        <f t="shared" si="7"/>
        <v>0</v>
      </c>
      <c r="K24" s="27">
        <f t="shared" si="7"/>
        <v>8600</v>
      </c>
      <c r="L24" s="27">
        <f t="shared" si="7"/>
        <v>0</v>
      </c>
      <c r="M24" s="27">
        <f t="shared" si="7"/>
        <v>67192.09</v>
      </c>
      <c r="N24" s="27">
        <f t="shared" si="7"/>
        <v>0</v>
      </c>
      <c r="O24" s="27">
        <f t="shared" si="7"/>
        <v>6030</v>
      </c>
      <c r="P24" s="27">
        <f t="shared" si="7"/>
        <v>286</v>
      </c>
      <c r="Q24" s="27"/>
      <c r="R24" s="27"/>
      <c r="S24" s="27"/>
      <c r="T24" s="27"/>
      <c r="U24" s="27">
        <f t="shared" si="2"/>
        <v>151983.09</v>
      </c>
    </row>
    <row r="25" spans="1:21" outlineLevel="1">
      <c r="A25" s="22"/>
      <c r="B25" s="22"/>
      <c r="C25" s="22"/>
      <c r="D25" s="22" t="s">
        <v>30</v>
      </c>
      <c r="E25" s="22"/>
      <c r="F25" s="22"/>
      <c r="G25" s="22"/>
      <c r="H25" s="22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outlineLevel="2">
      <c r="A26" s="22"/>
      <c r="B26" s="22"/>
      <c r="C26" s="22"/>
      <c r="D26" s="22"/>
      <c r="E26" s="22" t="s">
        <v>31</v>
      </c>
      <c r="F26" s="22"/>
      <c r="G26" s="22"/>
      <c r="H26" s="22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outlineLevel="3">
      <c r="A27" s="22"/>
      <c r="B27" s="22"/>
      <c r="C27" s="22"/>
      <c r="D27" s="22"/>
      <c r="E27" s="22"/>
      <c r="F27" s="22" t="s">
        <v>32</v>
      </c>
      <c r="G27" s="22"/>
      <c r="H27" s="22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outlineLevel="3">
      <c r="A28" s="22"/>
      <c r="B28" s="22"/>
      <c r="C28" s="22"/>
      <c r="D28" s="22"/>
      <c r="E28" s="22"/>
      <c r="F28" s="22"/>
      <c r="G28" s="22" t="s">
        <v>33</v>
      </c>
      <c r="H28" s="22"/>
      <c r="I28" s="27">
        <v>8302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/>
      <c r="R28" s="27"/>
      <c r="S28" s="27"/>
      <c r="T28" s="27"/>
      <c r="U28" s="27">
        <f t="shared" ref="U28:U47" si="8">ROUND(SUM(I28:P28),5)</f>
        <v>8302</v>
      </c>
    </row>
    <row r="29" spans="1:21" outlineLevel="3">
      <c r="A29" s="22"/>
      <c r="B29" s="22"/>
      <c r="C29" s="22"/>
      <c r="D29" s="22"/>
      <c r="E29" s="22"/>
      <c r="F29" s="22"/>
      <c r="G29" s="22" t="s">
        <v>34</v>
      </c>
      <c r="H29" s="22"/>
      <c r="I29" s="27">
        <v>19363.38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/>
      <c r="R29" s="27"/>
      <c r="S29" s="27"/>
      <c r="T29" s="27"/>
      <c r="U29" s="27">
        <f t="shared" si="8"/>
        <v>19363.38</v>
      </c>
    </row>
    <row r="30" spans="1:21" outlineLevel="3">
      <c r="A30" s="22"/>
      <c r="B30" s="22"/>
      <c r="C30" s="22"/>
      <c r="D30" s="22"/>
      <c r="E30" s="22"/>
      <c r="F30" s="22"/>
      <c r="G30" s="22" t="s">
        <v>35</v>
      </c>
      <c r="H30" s="22"/>
      <c r="I30" s="27">
        <v>0</v>
      </c>
      <c r="J30" s="27">
        <v>16</v>
      </c>
      <c r="K30" s="27">
        <v>0</v>
      </c>
      <c r="L30" s="27">
        <v>454.3</v>
      </c>
      <c r="M30" s="27">
        <v>0</v>
      </c>
      <c r="N30" s="27">
        <v>0</v>
      </c>
      <c r="O30" s="27">
        <v>0</v>
      </c>
      <c r="P30" s="27">
        <v>0</v>
      </c>
      <c r="Q30" s="27"/>
      <c r="R30" s="27"/>
      <c r="S30" s="27"/>
      <c r="T30" s="27"/>
      <c r="U30" s="27">
        <f t="shared" si="8"/>
        <v>470.3</v>
      </c>
    </row>
    <row r="31" spans="1:21" outlineLevel="3">
      <c r="A31" s="22"/>
      <c r="B31" s="22"/>
      <c r="C31" s="22"/>
      <c r="D31" s="22"/>
      <c r="E31" s="22"/>
      <c r="F31" s="22"/>
      <c r="G31" s="22" t="s">
        <v>36</v>
      </c>
      <c r="H31" s="22"/>
      <c r="I31" s="27">
        <v>10650</v>
      </c>
      <c r="J31" s="27">
        <v>0</v>
      </c>
      <c r="K31" s="27">
        <v>7875</v>
      </c>
      <c r="L31" s="27">
        <v>3925</v>
      </c>
      <c r="M31" s="27">
        <v>4576</v>
      </c>
      <c r="N31" s="27">
        <v>0</v>
      </c>
      <c r="O31" s="27">
        <v>0</v>
      </c>
      <c r="P31" s="27">
        <v>0</v>
      </c>
      <c r="Q31" s="27"/>
      <c r="R31" s="27"/>
      <c r="S31" s="27"/>
      <c r="T31" s="27"/>
      <c r="U31" s="27">
        <f t="shared" si="8"/>
        <v>27026</v>
      </c>
    </row>
    <row r="32" spans="1:21" outlineLevel="3">
      <c r="A32" s="22"/>
      <c r="B32" s="22"/>
      <c r="C32" s="22"/>
      <c r="D32" s="22"/>
      <c r="E32" s="22"/>
      <c r="F32" s="22"/>
      <c r="G32" s="22" t="s">
        <v>37</v>
      </c>
      <c r="H32" s="22"/>
      <c r="I32" s="27">
        <v>1995</v>
      </c>
      <c r="J32" s="27">
        <v>0</v>
      </c>
      <c r="K32" s="27">
        <v>0</v>
      </c>
      <c r="L32" s="27">
        <v>0</v>
      </c>
      <c r="M32" s="27">
        <v>5910.29</v>
      </c>
      <c r="N32" s="27">
        <v>0</v>
      </c>
      <c r="O32" s="27">
        <v>0</v>
      </c>
      <c r="P32" s="27">
        <v>0</v>
      </c>
      <c r="Q32" s="27"/>
      <c r="R32" s="27"/>
      <c r="S32" s="27"/>
      <c r="T32" s="27"/>
      <c r="U32" s="27">
        <f t="shared" si="8"/>
        <v>7905.29</v>
      </c>
    </row>
    <row r="33" spans="1:21" outlineLevel="3">
      <c r="A33" s="22"/>
      <c r="B33" s="22"/>
      <c r="C33" s="22"/>
      <c r="D33" s="22"/>
      <c r="E33" s="22"/>
      <c r="F33" s="22"/>
      <c r="G33" s="22" t="s">
        <v>38</v>
      </c>
      <c r="H33" s="22"/>
      <c r="I33" s="27">
        <v>0</v>
      </c>
      <c r="J33" s="27">
        <v>1086.99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/>
      <c r="R33" s="27"/>
      <c r="S33" s="27"/>
      <c r="T33" s="27"/>
      <c r="U33" s="27">
        <f t="shared" si="8"/>
        <v>1086.99</v>
      </c>
    </row>
    <row r="34" spans="1:21" outlineLevel="3">
      <c r="A34" s="22"/>
      <c r="B34" s="22"/>
      <c r="C34" s="22"/>
      <c r="D34" s="22"/>
      <c r="E34" s="22"/>
      <c r="F34" s="22"/>
      <c r="G34" s="22" t="s">
        <v>39</v>
      </c>
      <c r="H34" s="22"/>
      <c r="I34" s="27">
        <v>0</v>
      </c>
      <c r="J34" s="27">
        <v>0</v>
      </c>
      <c r="K34" s="27">
        <v>0</v>
      </c>
      <c r="L34" s="27">
        <v>3836.84</v>
      </c>
      <c r="M34" s="27">
        <v>0</v>
      </c>
      <c r="N34" s="27">
        <v>0</v>
      </c>
      <c r="O34" s="27">
        <v>3230</v>
      </c>
      <c r="P34" s="27">
        <v>0</v>
      </c>
      <c r="Q34" s="27"/>
      <c r="R34" s="27"/>
      <c r="S34" s="27"/>
      <c r="T34" s="27"/>
      <c r="U34" s="27">
        <f t="shared" si="8"/>
        <v>7066.84</v>
      </c>
    </row>
    <row r="35" spans="1:21" outlineLevel="3">
      <c r="A35" s="22"/>
      <c r="B35" s="22"/>
      <c r="C35" s="22"/>
      <c r="D35" s="22"/>
      <c r="E35" s="22"/>
      <c r="F35" s="22"/>
      <c r="G35" s="22" t="s">
        <v>403</v>
      </c>
      <c r="H35" s="22"/>
      <c r="I35" s="27">
        <v>0</v>
      </c>
      <c r="J35" s="27">
        <v>0</v>
      </c>
      <c r="K35" s="27">
        <v>0</v>
      </c>
      <c r="L35" s="27">
        <v>0</v>
      </c>
      <c r="M35" s="27">
        <v>1006.79</v>
      </c>
      <c r="N35" s="27">
        <v>298.14999999999998</v>
      </c>
      <c r="O35" s="27">
        <v>0</v>
      </c>
      <c r="P35" s="27">
        <v>0</v>
      </c>
      <c r="Q35" s="27"/>
      <c r="R35" s="27"/>
      <c r="S35" s="27"/>
      <c r="T35" s="27"/>
      <c r="U35" s="27">
        <f t="shared" si="8"/>
        <v>1304.94</v>
      </c>
    </row>
    <row r="36" spans="1:21" outlineLevel="3">
      <c r="A36" s="22"/>
      <c r="B36" s="22"/>
      <c r="C36" s="22"/>
      <c r="D36" s="22"/>
      <c r="E36" s="22"/>
      <c r="F36" s="22"/>
      <c r="G36" s="22" t="s">
        <v>41</v>
      </c>
      <c r="H36" s="22"/>
      <c r="I36" s="27">
        <v>55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/>
      <c r="R36" s="27"/>
      <c r="S36" s="27"/>
      <c r="T36" s="27"/>
      <c r="U36" s="27">
        <f t="shared" si="8"/>
        <v>55</v>
      </c>
    </row>
    <row r="37" spans="1:21" outlineLevel="3">
      <c r="A37" s="22"/>
      <c r="B37" s="22"/>
      <c r="C37" s="22"/>
      <c r="D37" s="22"/>
      <c r="E37" s="22"/>
      <c r="F37" s="22"/>
      <c r="G37" s="22" t="s">
        <v>42</v>
      </c>
      <c r="H37" s="22"/>
      <c r="I37" s="27">
        <v>6.27</v>
      </c>
      <c r="J37" s="27">
        <v>0</v>
      </c>
      <c r="K37" s="27">
        <v>0</v>
      </c>
      <c r="L37" s="27">
        <v>93.43</v>
      </c>
      <c r="M37" s="27">
        <v>37.21</v>
      </c>
      <c r="N37" s="27">
        <v>0</v>
      </c>
      <c r="O37" s="27">
        <v>0</v>
      </c>
      <c r="P37" s="27">
        <v>0</v>
      </c>
      <c r="Q37" s="27"/>
      <c r="R37" s="27"/>
      <c r="S37" s="27"/>
      <c r="T37" s="27"/>
      <c r="U37" s="27">
        <f t="shared" si="8"/>
        <v>136.91</v>
      </c>
    </row>
    <row r="38" spans="1:21" outlineLevel="3">
      <c r="A38" s="22"/>
      <c r="B38" s="22"/>
      <c r="C38" s="22"/>
      <c r="D38" s="22"/>
      <c r="E38" s="22"/>
      <c r="F38" s="22"/>
      <c r="G38" s="22" t="s">
        <v>43</v>
      </c>
      <c r="H38" s="22"/>
      <c r="I38" s="27">
        <v>-194.1</v>
      </c>
      <c r="J38" s="27">
        <v>3498.39</v>
      </c>
      <c r="K38" s="27">
        <v>0</v>
      </c>
      <c r="L38" s="27">
        <v>0</v>
      </c>
      <c r="M38" s="27">
        <v>4090.18</v>
      </c>
      <c r="N38" s="27">
        <v>0</v>
      </c>
      <c r="O38" s="27">
        <v>0</v>
      </c>
      <c r="P38" s="27">
        <v>0</v>
      </c>
      <c r="Q38" s="27"/>
      <c r="R38" s="27"/>
      <c r="S38" s="27"/>
      <c r="T38" s="27"/>
      <c r="U38" s="27">
        <f t="shared" si="8"/>
        <v>7394.47</v>
      </c>
    </row>
    <row r="39" spans="1:21" outlineLevel="3">
      <c r="A39" s="22"/>
      <c r="B39" s="22"/>
      <c r="C39" s="22"/>
      <c r="D39" s="22"/>
      <c r="E39" s="22"/>
      <c r="F39" s="22"/>
      <c r="G39" s="22" t="s">
        <v>44</v>
      </c>
      <c r="H39" s="22"/>
      <c r="I39" s="27">
        <v>0</v>
      </c>
      <c r="J39" s="27">
        <v>0</v>
      </c>
      <c r="K39" s="27">
        <v>0</v>
      </c>
      <c r="L39" s="27">
        <v>0</v>
      </c>
      <c r="M39" s="27">
        <v>667.97</v>
      </c>
      <c r="N39" s="27">
        <v>343.25</v>
      </c>
      <c r="O39" s="27">
        <v>0</v>
      </c>
      <c r="P39" s="27">
        <v>0</v>
      </c>
      <c r="Q39" s="27"/>
      <c r="R39" s="27"/>
      <c r="S39" s="27"/>
      <c r="T39" s="27"/>
      <c r="U39" s="27">
        <f t="shared" si="8"/>
        <v>1011.22</v>
      </c>
    </row>
    <row r="40" spans="1:21" outlineLevel="3">
      <c r="A40" s="22"/>
      <c r="B40" s="22"/>
      <c r="C40" s="22"/>
      <c r="D40" s="22"/>
      <c r="E40" s="22"/>
      <c r="F40" s="22"/>
      <c r="G40" s="22" t="s">
        <v>45</v>
      </c>
      <c r="H40" s="22"/>
      <c r="I40" s="27">
        <v>350</v>
      </c>
      <c r="J40" s="27">
        <v>295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/>
      <c r="R40" s="27"/>
      <c r="S40" s="27"/>
      <c r="T40" s="27"/>
      <c r="U40" s="27">
        <f t="shared" si="8"/>
        <v>645</v>
      </c>
    </row>
    <row r="41" spans="1:21" outlineLevel="3">
      <c r="A41" s="22"/>
      <c r="B41" s="22"/>
      <c r="C41" s="22"/>
      <c r="D41" s="22"/>
      <c r="E41" s="22"/>
      <c r="F41" s="22"/>
      <c r="G41" s="22" t="s">
        <v>46</v>
      </c>
      <c r="H41" s="22"/>
      <c r="I41" s="27">
        <v>500</v>
      </c>
      <c r="J41" s="27">
        <v>0</v>
      </c>
      <c r="K41" s="27">
        <v>1000</v>
      </c>
      <c r="L41" s="27">
        <v>0</v>
      </c>
      <c r="M41" s="27">
        <v>12379.6</v>
      </c>
      <c r="N41" s="27">
        <v>0</v>
      </c>
      <c r="O41" s="27">
        <v>0</v>
      </c>
      <c r="P41" s="27">
        <v>0</v>
      </c>
      <c r="Q41" s="27"/>
      <c r="R41" s="27"/>
      <c r="S41" s="27"/>
      <c r="T41" s="27"/>
      <c r="U41" s="27">
        <f t="shared" si="8"/>
        <v>13879.6</v>
      </c>
    </row>
    <row r="42" spans="1:21" ht="15" outlineLevel="3" thickBot="1">
      <c r="A42" s="22"/>
      <c r="B42" s="22"/>
      <c r="C42" s="22"/>
      <c r="D42" s="22"/>
      <c r="E42" s="22"/>
      <c r="F42" s="22"/>
      <c r="G42" s="22" t="s">
        <v>47</v>
      </c>
      <c r="H42" s="22"/>
      <c r="I42" s="29">
        <v>0</v>
      </c>
      <c r="J42" s="29">
        <v>-810.33</v>
      </c>
      <c r="K42" s="29">
        <v>0</v>
      </c>
      <c r="L42" s="29">
        <v>0</v>
      </c>
      <c r="M42" s="29">
        <v>8314.2900000000009</v>
      </c>
      <c r="N42" s="29">
        <v>0</v>
      </c>
      <c r="O42" s="29">
        <v>0</v>
      </c>
      <c r="P42" s="29">
        <v>0</v>
      </c>
      <c r="Q42" s="29"/>
      <c r="R42" s="29"/>
      <c r="S42" s="29"/>
      <c r="T42" s="29"/>
      <c r="U42" s="29">
        <f t="shared" si="8"/>
        <v>7503.96</v>
      </c>
    </row>
    <row r="43" spans="1:21" ht="15" outlineLevel="2" thickBot="1">
      <c r="A43" s="22"/>
      <c r="B43" s="22"/>
      <c r="C43" s="22"/>
      <c r="D43" s="22"/>
      <c r="E43" s="22"/>
      <c r="F43" s="22" t="s">
        <v>48</v>
      </c>
      <c r="G43" s="22"/>
      <c r="H43" s="22"/>
      <c r="I43" s="30">
        <f t="shared" ref="I43:P43" si="9">ROUND(SUM(I27:I42),5)</f>
        <v>41027.550000000003</v>
      </c>
      <c r="J43" s="30">
        <f t="shared" si="9"/>
        <v>4086.05</v>
      </c>
      <c r="K43" s="30">
        <f t="shared" si="9"/>
        <v>8875</v>
      </c>
      <c r="L43" s="30">
        <f t="shared" si="9"/>
        <v>8309.57</v>
      </c>
      <c r="M43" s="30">
        <f t="shared" si="9"/>
        <v>36982.33</v>
      </c>
      <c r="N43" s="30">
        <f t="shared" si="9"/>
        <v>641.4</v>
      </c>
      <c r="O43" s="30">
        <f t="shared" si="9"/>
        <v>3230</v>
      </c>
      <c r="P43" s="30">
        <f t="shared" si="9"/>
        <v>0</v>
      </c>
      <c r="Q43" s="30"/>
      <c r="R43" s="30"/>
      <c r="S43" s="30"/>
      <c r="T43" s="30"/>
      <c r="U43" s="30">
        <f t="shared" si="8"/>
        <v>103151.9</v>
      </c>
    </row>
    <row r="44" spans="1:21" ht="15" outlineLevel="1" thickBot="1">
      <c r="A44" s="22"/>
      <c r="B44" s="22"/>
      <c r="C44" s="22"/>
      <c r="D44" s="22"/>
      <c r="E44" s="22" t="s">
        <v>49</v>
      </c>
      <c r="F44" s="22"/>
      <c r="G44" s="22"/>
      <c r="H44" s="22"/>
      <c r="I44" s="30">
        <f t="shared" ref="I44:P44" si="10">ROUND(I26+I43,5)</f>
        <v>41027.550000000003</v>
      </c>
      <c r="J44" s="30">
        <f t="shared" si="10"/>
        <v>4086.05</v>
      </c>
      <c r="K44" s="30">
        <f t="shared" si="10"/>
        <v>8875</v>
      </c>
      <c r="L44" s="30">
        <f t="shared" si="10"/>
        <v>8309.57</v>
      </c>
      <c r="M44" s="30">
        <f t="shared" si="10"/>
        <v>36982.33</v>
      </c>
      <c r="N44" s="30">
        <f t="shared" si="10"/>
        <v>641.4</v>
      </c>
      <c r="O44" s="30">
        <f t="shared" si="10"/>
        <v>3230</v>
      </c>
      <c r="P44" s="30">
        <f t="shared" si="10"/>
        <v>0</v>
      </c>
      <c r="Q44" s="30"/>
      <c r="R44" s="30"/>
      <c r="S44" s="30"/>
      <c r="T44" s="30"/>
      <c r="U44" s="30">
        <f t="shared" si="8"/>
        <v>103151.9</v>
      </c>
    </row>
    <row r="45" spans="1:21" ht="15" thickBot="1">
      <c r="A45" s="22"/>
      <c r="B45" s="22"/>
      <c r="C45" s="22"/>
      <c r="D45" s="22" t="s">
        <v>50</v>
      </c>
      <c r="E45" s="22"/>
      <c r="F45" s="22"/>
      <c r="G45" s="22"/>
      <c r="H45" s="22"/>
      <c r="I45" s="30">
        <f t="shared" ref="I45:P45" si="11">ROUND(I25+I44,5)</f>
        <v>41027.550000000003</v>
      </c>
      <c r="J45" s="30">
        <f t="shared" si="11"/>
        <v>4086.05</v>
      </c>
      <c r="K45" s="30">
        <f t="shared" si="11"/>
        <v>8875</v>
      </c>
      <c r="L45" s="30">
        <f t="shared" si="11"/>
        <v>8309.57</v>
      </c>
      <c r="M45" s="30">
        <f t="shared" si="11"/>
        <v>36982.33</v>
      </c>
      <c r="N45" s="30">
        <f t="shared" si="11"/>
        <v>641.4</v>
      </c>
      <c r="O45" s="30">
        <f t="shared" si="11"/>
        <v>3230</v>
      </c>
      <c r="P45" s="30">
        <f t="shared" si="11"/>
        <v>0</v>
      </c>
      <c r="Q45" s="30"/>
      <c r="R45" s="30"/>
      <c r="S45" s="30"/>
      <c r="T45" s="30"/>
      <c r="U45" s="30">
        <f t="shared" si="8"/>
        <v>103151.9</v>
      </c>
    </row>
    <row r="46" spans="1:21" ht="15" thickBot="1">
      <c r="A46" s="22"/>
      <c r="B46" s="22" t="s">
        <v>51</v>
      </c>
      <c r="C46" s="22"/>
      <c r="D46" s="22"/>
      <c r="E46" s="22"/>
      <c r="F46" s="22"/>
      <c r="G46" s="22"/>
      <c r="H46" s="22"/>
      <c r="I46" s="30">
        <f t="shared" ref="I46:P46" si="12">ROUND(I5+I24-I45,5)</f>
        <v>28847.45</v>
      </c>
      <c r="J46" s="30">
        <f t="shared" si="12"/>
        <v>-4086.05</v>
      </c>
      <c r="K46" s="30">
        <f t="shared" si="12"/>
        <v>-275</v>
      </c>
      <c r="L46" s="30">
        <f t="shared" si="12"/>
        <v>-8309.57</v>
      </c>
      <c r="M46" s="30">
        <f t="shared" si="12"/>
        <v>30209.759999999998</v>
      </c>
      <c r="N46" s="30">
        <f t="shared" si="12"/>
        <v>-641.4</v>
      </c>
      <c r="O46" s="30">
        <f t="shared" si="12"/>
        <v>2800</v>
      </c>
      <c r="P46" s="30">
        <f t="shared" si="12"/>
        <v>286</v>
      </c>
      <c r="Q46" s="30"/>
      <c r="R46" s="30"/>
      <c r="S46" s="30"/>
      <c r="T46" s="30"/>
      <c r="U46" s="30">
        <f t="shared" si="8"/>
        <v>48831.19</v>
      </c>
    </row>
    <row r="47" spans="1:21" s="33" customFormat="1" ht="13" thickBot="1">
      <c r="A47" s="22" t="s">
        <v>52</v>
      </c>
      <c r="B47" s="22"/>
      <c r="C47" s="22"/>
      <c r="D47" s="22"/>
      <c r="E47" s="22"/>
      <c r="F47" s="22"/>
      <c r="G47" s="22"/>
      <c r="H47" s="22"/>
      <c r="I47" s="32">
        <f t="shared" ref="I47:P47" si="13">I46</f>
        <v>28847.45</v>
      </c>
      <c r="J47" s="32">
        <f t="shared" si="13"/>
        <v>-4086.05</v>
      </c>
      <c r="K47" s="32">
        <f t="shared" si="13"/>
        <v>-275</v>
      </c>
      <c r="L47" s="32">
        <f t="shared" si="13"/>
        <v>-8309.57</v>
      </c>
      <c r="M47" s="32">
        <f t="shared" si="13"/>
        <v>30209.759999999998</v>
      </c>
      <c r="N47" s="32">
        <f t="shared" si="13"/>
        <v>-641.4</v>
      </c>
      <c r="O47" s="32">
        <f t="shared" si="13"/>
        <v>2800</v>
      </c>
      <c r="P47" s="32">
        <f t="shared" si="13"/>
        <v>286</v>
      </c>
      <c r="Q47" s="32"/>
      <c r="R47" s="32"/>
      <c r="S47" s="32"/>
      <c r="T47" s="32"/>
      <c r="U47" s="32">
        <f t="shared" si="8"/>
        <v>48831.19</v>
      </c>
    </row>
    <row r="48" spans="1:21" ht="15" thickTop="1"/>
  </sheetData>
  <autoFilter ref="I4:U47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U305"/>
  <sheetViews>
    <sheetView workbookViewId="0">
      <pane xSplit="5" ySplit="4" topLeftCell="H92" activePane="bottomRight" state="frozenSplit"/>
      <selection pane="topRight" activeCell="F1" sqref="F1"/>
      <selection pane="bottomLeft" activeCell="A5" sqref="A5"/>
      <selection pane="bottomRight" activeCell="K322" sqref="K322"/>
    </sheetView>
  </sheetViews>
  <sheetFormatPr baseColWidth="10" defaultColWidth="8.83203125" defaultRowHeight="12" outlineLevelRow="2" x14ac:dyDescent="0"/>
  <cols>
    <col min="1" max="4" width="3" style="45" customWidth="1"/>
    <col min="5" max="5" width="34.1640625" style="45" customWidth="1"/>
    <col min="6" max="6" width="11.83203125" style="45" bestFit="1" customWidth="1"/>
    <col min="7" max="7" width="10.1640625" style="45" bestFit="1" customWidth="1"/>
    <col min="8" max="8" width="9.5" style="45" bestFit="1" customWidth="1"/>
    <col min="9" max="10" width="30.6640625" style="45" customWidth="1"/>
    <col min="11" max="11" width="29.1640625" style="45" bestFit="1" customWidth="1"/>
    <col min="12" max="12" width="10.1640625" style="45" bestFit="1" customWidth="1"/>
    <col min="13" max="13" width="10.33203125" style="45" bestFit="1" customWidth="1"/>
    <col min="14" max="14" width="11.6640625" style="45" bestFit="1" customWidth="1"/>
    <col min="15" max="16384" width="8.83203125" style="42"/>
  </cols>
  <sheetData>
    <row r="1" spans="1:17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7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7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  <c r="Q3" s="42" t="s">
        <v>404</v>
      </c>
    </row>
    <row r="4" spans="1:17" s="44" customFormat="1" ht="13" thickBot="1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  <c r="Q4" s="44" t="s">
        <v>405</v>
      </c>
    </row>
    <row r="5" spans="1:17" ht="13" thickTop="1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7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7" outlineLevel="2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7" outlineLevel="2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7" outlineLevel="2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7" outlineLevel="2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7" outlineLevel="2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7" outlineLevel="2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7" outlineLevel="2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7" outlineLevel="2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7" ht="13" outlineLevel="2" thickBot="1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7" outlineLevel="1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3" outlineLevel="2" thickBot="1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3" outlineLevel="1" thickBot="1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3" thickBot="1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9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9" outlineLevel="2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9" ht="13" outlineLevel="2" thickBot="1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9" outlineLevel="1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9" outlineLevel="2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9" outlineLevel="2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9" outlineLevel="2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9" outlineLevel="2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9" ht="13" outlineLevel="2" thickBot="1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9" outlineLevel="1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9" outlineLevel="2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9" outlineLevel="2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9" outlineLevel="2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55">
        <v>3830</v>
      </c>
      <c r="N45" s="27">
        <v>4116</v>
      </c>
      <c r="P45" s="42" t="s">
        <v>407</v>
      </c>
      <c r="Q45" s="42">
        <v>600</v>
      </c>
      <c r="S45" s="58" t="s">
        <v>408</v>
      </c>
    </row>
    <row r="46" spans="1:19" outlineLevel="2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56" t="s">
        <v>67</v>
      </c>
      <c r="L46" s="27"/>
      <c r="M46" s="27">
        <v>600</v>
      </c>
      <c r="N46" s="27">
        <v>4716</v>
      </c>
      <c r="P46" s="42" t="s">
        <v>406</v>
      </c>
      <c r="Q46" s="42" t="s">
        <v>99</v>
      </c>
    </row>
    <row r="47" spans="1:19" ht="13" outlineLevel="2" thickBot="1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9" outlineLevel="1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7" outlineLevel="2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7" outlineLevel="2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  <c r="P50" s="42" t="s">
        <v>409</v>
      </c>
      <c r="Q50" s="42" t="s">
        <v>109</v>
      </c>
    </row>
    <row r="51" spans="1:17" outlineLevel="2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  <c r="P51" s="42" t="s">
        <v>409</v>
      </c>
      <c r="Q51" s="42" t="s">
        <v>109</v>
      </c>
    </row>
    <row r="52" spans="1:17" outlineLevel="2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  <c r="P52" s="42" t="s">
        <v>409</v>
      </c>
      <c r="Q52" s="42" t="s">
        <v>109</v>
      </c>
    </row>
    <row r="53" spans="1:17" outlineLevel="2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  <c r="P53" s="42" t="s">
        <v>409</v>
      </c>
      <c r="Q53" s="42" t="s">
        <v>109</v>
      </c>
    </row>
    <row r="54" spans="1:17" outlineLevel="2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  <c r="P54" s="42" t="s">
        <v>409</v>
      </c>
      <c r="Q54" s="42" t="s">
        <v>109</v>
      </c>
    </row>
    <row r="55" spans="1:17" outlineLevel="2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  <c r="P55" s="42" t="s">
        <v>409</v>
      </c>
      <c r="Q55" s="42" t="s">
        <v>109</v>
      </c>
    </row>
    <row r="56" spans="1:17" outlineLevel="2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  <c r="P56" s="42" t="s">
        <v>409</v>
      </c>
      <c r="Q56" s="42" t="s">
        <v>109</v>
      </c>
    </row>
    <row r="57" spans="1:17" outlineLevel="2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  <c r="P57" s="42" t="s">
        <v>409</v>
      </c>
      <c r="Q57" s="42" t="s">
        <v>109</v>
      </c>
    </row>
    <row r="58" spans="1:17" outlineLevel="2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  <c r="P58" s="42" t="s">
        <v>409</v>
      </c>
      <c r="Q58" s="42" t="s">
        <v>109</v>
      </c>
    </row>
    <row r="59" spans="1:17" outlineLevel="2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  <c r="P59" s="42" t="s">
        <v>409</v>
      </c>
      <c r="Q59" s="42" t="s">
        <v>109</v>
      </c>
    </row>
    <row r="60" spans="1:17" outlineLevel="2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  <c r="P60" s="42" t="s">
        <v>409</v>
      </c>
      <c r="Q60" s="42" t="s">
        <v>109</v>
      </c>
    </row>
    <row r="61" spans="1:17" outlineLevel="2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  <c r="P61" s="42" t="s">
        <v>409</v>
      </c>
      <c r="Q61" s="42" t="s">
        <v>109</v>
      </c>
    </row>
    <row r="62" spans="1:17" outlineLevel="2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  <c r="P62" s="42" t="s">
        <v>409</v>
      </c>
      <c r="Q62" s="42" t="s">
        <v>109</v>
      </c>
    </row>
    <row r="63" spans="1:17" outlineLevel="2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  <c r="P63" s="42" t="s">
        <v>409</v>
      </c>
      <c r="Q63" s="42" t="s">
        <v>109</v>
      </c>
    </row>
    <row r="64" spans="1:17" outlineLevel="2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  <c r="P64" s="42" t="s">
        <v>409</v>
      </c>
      <c r="Q64" s="42" t="s">
        <v>109</v>
      </c>
    </row>
    <row r="65" spans="1:19" outlineLevel="2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  <c r="P65" s="42" t="s">
        <v>409</v>
      </c>
      <c r="Q65" s="42" t="s">
        <v>109</v>
      </c>
    </row>
    <row r="66" spans="1:19" outlineLevel="2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  <c r="P66" s="42" t="s">
        <v>409</v>
      </c>
      <c r="Q66" s="42" t="s">
        <v>109</v>
      </c>
    </row>
    <row r="67" spans="1:19" outlineLevel="2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  <c r="P67" s="42" t="s">
        <v>409</v>
      </c>
      <c r="Q67" s="42" t="s">
        <v>109</v>
      </c>
    </row>
    <row r="68" spans="1:19" outlineLevel="2">
      <c r="A68" s="25"/>
      <c r="B68" s="25"/>
      <c r="C68" s="25"/>
      <c r="D68" s="25"/>
      <c r="E68" s="25"/>
      <c r="F68" s="25" t="s">
        <v>76</v>
      </c>
      <c r="G68" s="57">
        <v>42472</v>
      </c>
      <c r="H68" s="56" t="s">
        <v>146</v>
      </c>
      <c r="I68" s="56" t="s">
        <v>147</v>
      </c>
      <c r="J68" s="56" t="s">
        <v>76</v>
      </c>
      <c r="K68" s="56" t="s">
        <v>99</v>
      </c>
      <c r="L68" s="55"/>
      <c r="M68" s="55">
        <v>600</v>
      </c>
      <c r="N68" s="55">
        <v>9875</v>
      </c>
      <c r="O68" s="58"/>
      <c r="P68" s="58" t="s">
        <v>410</v>
      </c>
      <c r="Q68" s="58">
        <v>1714105</v>
      </c>
    </row>
    <row r="69" spans="1:19" outlineLevel="2">
      <c r="A69" s="25"/>
      <c r="B69" s="25"/>
      <c r="C69" s="25"/>
      <c r="D69" s="25"/>
      <c r="E69" s="25"/>
      <c r="F69" s="25" t="s">
        <v>76</v>
      </c>
      <c r="G69" s="57">
        <v>42478</v>
      </c>
      <c r="H69" s="56" t="s">
        <v>148</v>
      </c>
      <c r="I69" s="60" t="s">
        <v>149</v>
      </c>
      <c r="J69" s="56" t="s">
        <v>76</v>
      </c>
      <c r="K69" s="56" t="s">
        <v>99</v>
      </c>
      <c r="L69" s="55"/>
      <c r="M69" s="55">
        <v>500</v>
      </c>
      <c r="N69" s="55">
        <v>10375</v>
      </c>
      <c r="O69" s="58"/>
      <c r="P69" s="58" t="s">
        <v>410</v>
      </c>
      <c r="Q69" s="58">
        <v>1714105</v>
      </c>
      <c r="S69" s="58" t="s">
        <v>411</v>
      </c>
    </row>
    <row r="70" spans="1:19" ht="13" outlineLevel="2" thickBot="1">
      <c r="A70" s="25"/>
      <c r="B70" s="25"/>
      <c r="C70" s="25"/>
      <c r="D70" s="25"/>
      <c r="E70" s="25"/>
      <c r="F70" s="25" t="s">
        <v>76</v>
      </c>
      <c r="G70" s="57">
        <v>42480</v>
      </c>
      <c r="H70" s="56" t="s">
        <v>150</v>
      </c>
      <c r="I70" s="56" t="s">
        <v>111</v>
      </c>
      <c r="J70" s="56" t="s">
        <v>76</v>
      </c>
      <c r="K70" s="56" t="s">
        <v>99</v>
      </c>
      <c r="L70" s="59"/>
      <c r="M70" s="59">
        <v>600</v>
      </c>
      <c r="N70" s="59">
        <v>10975</v>
      </c>
      <c r="O70" s="58"/>
      <c r="P70" s="58" t="s">
        <v>410</v>
      </c>
      <c r="Q70" s="58">
        <v>1714105</v>
      </c>
    </row>
    <row r="71" spans="1:19" ht="13" outlineLevel="1" thickBot="1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9" ht="13" thickBot="1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9" ht="13" thickBot="1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9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9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9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9" outlineLevel="2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9" outlineLevel="2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9" outlineLevel="2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9" ht="13" outlineLevel="2" thickBot="1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7" outlineLevel="2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7" outlineLevel="2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7" outlineLevel="2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7" ht="13" outlineLevel="2" thickBot="1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7" outlineLevel="1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7" outlineLevel="2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7" outlineLevel="2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7" outlineLevel="2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7" outlineLevel="2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7" outlineLevel="2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7" outlineLevel="2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7" outlineLevel="2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7" outlineLevel="2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7" ht="13" outlineLevel="2" thickBot="1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56" t="s">
        <v>203</v>
      </c>
      <c r="L142" s="28">
        <v>16</v>
      </c>
      <c r="M142" s="28"/>
      <c r="N142" s="28">
        <v>-470.3</v>
      </c>
      <c r="P142" s="42" t="s">
        <v>60</v>
      </c>
      <c r="Q142" s="42" t="s">
        <v>412</v>
      </c>
    </row>
    <row r="143" spans="1:17" outlineLevel="1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7" outlineLevel="2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7" outlineLevel="2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7" outlineLevel="2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7" outlineLevel="2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7" outlineLevel="2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7" outlineLevel="2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7" outlineLevel="2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7" outlineLevel="2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7" outlineLevel="2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7" outlineLevel="2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7" outlineLevel="2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7" outlineLevel="2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7" outlineLevel="2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56" t="s">
        <v>67</v>
      </c>
      <c r="L156" s="27">
        <v>6650</v>
      </c>
      <c r="M156" s="27"/>
      <c r="N156" s="27">
        <v>-15057</v>
      </c>
      <c r="P156" s="42" t="s">
        <v>60</v>
      </c>
      <c r="Q156" s="42" t="s">
        <v>412</v>
      </c>
    </row>
    <row r="157" spans="1:17" outlineLevel="2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7" outlineLevel="2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7" outlineLevel="2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7" outlineLevel="2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21" outlineLevel="2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21" outlineLevel="2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21" outlineLevel="2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21" outlineLevel="2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21" outlineLevel="2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21" outlineLevel="2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21" outlineLevel="2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21" outlineLevel="2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21" outlineLevel="2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21" outlineLevel="2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21" outlineLevel="2">
      <c r="A171" s="25"/>
      <c r="B171" s="25"/>
      <c r="C171" s="25"/>
      <c r="D171" s="25"/>
      <c r="E171" s="25"/>
      <c r="F171" s="25" t="s">
        <v>194</v>
      </c>
      <c r="G171" s="57">
        <v>42500</v>
      </c>
      <c r="H171" s="56" t="s">
        <v>232</v>
      </c>
      <c r="I171" s="56" t="s">
        <v>233</v>
      </c>
      <c r="J171" s="56"/>
      <c r="K171" s="56" t="s">
        <v>67</v>
      </c>
      <c r="L171" s="55">
        <v>2500</v>
      </c>
      <c r="M171" s="55"/>
      <c r="N171" s="55">
        <v>-25851</v>
      </c>
      <c r="O171" s="58"/>
      <c r="P171" s="58" t="s">
        <v>413</v>
      </c>
      <c r="Q171" s="58" t="s">
        <v>414</v>
      </c>
      <c r="R171" s="58"/>
      <c r="S171" s="58"/>
      <c r="U171" s="42" t="s">
        <v>415</v>
      </c>
    </row>
    <row r="172" spans="1:21" outlineLevel="2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21" ht="13" outlineLevel="2" thickBot="1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21" outlineLevel="1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21" outlineLevel="2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21" outlineLevel="2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21" outlineLevel="2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21" outlineLevel="2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21" outlineLevel="2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21" outlineLevel="2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21" outlineLevel="2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21" outlineLevel="2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21" outlineLevel="2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21" outlineLevel="2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21" outlineLevel="2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21" outlineLevel="2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56" t="s">
        <v>67</v>
      </c>
      <c r="L186" s="27">
        <v>1225</v>
      </c>
      <c r="M186" s="27"/>
      <c r="N186" s="27">
        <v>-7135.29</v>
      </c>
      <c r="P186" s="42" t="s">
        <v>60</v>
      </c>
      <c r="Q186" s="42" t="s">
        <v>401</v>
      </c>
      <c r="U186" s="42" t="s">
        <v>416</v>
      </c>
    </row>
    <row r="187" spans="1:21" ht="13" outlineLevel="2" thickBot="1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56" t="s">
        <v>67</v>
      </c>
      <c r="L187" s="28">
        <v>770</v>
      </c>
      <c r="M187" s="28"/>
      <c r="N187" s="28">
        <v>-7905.29</v>
      </c>
      <c r="P187" s="42" t="s">
        <v>60</v>
      </c>
      <c r="Q187" s="42" t="s">
        <v>401</v>
      </c>
      <c r="U187" s="42" t="s">
        <v>416</v>
      </c>
    </row>
    <row r="188" spans="1:21" outlineLevel="1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21" outlineLevel="2">
      <c r="A189" s="22"/>
      <c r="B189" s="22"/>
      <c r="C189" s="22"/>
      <c r="D189" s="22" t="s">
        <v>38</v>
      </c>
      <c r="E189" s="60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21" outlineLevel="2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21" outlineLevel="2">
      <c r="A191" s="25"/>
      <c r="B191" s="25"/>
      <c r="C191" s="25"/>
      <c r="D191" s="25"/>
      <c r="E191" s="25"/>
      <c r="F191" s="25" t="s">
        <v>194</v>
      </c>
      <c r="G191" s="26">
        <v>42515</v>
      </c>
      <c r="H191" s="56" t="s">
        <v>195</v>
      </c>
      <c r="I191" s="56" t="s">
        <v>196</v>
      </c>
      <c r="J191" s="56" t="s">
        <v>265</v>
      </c>
      <c r="K191" s="56" t="s">
        <v>203</v>
      </c>
      <c r="L191" s="55">
        <v>374.99</v>
      </c>
      <c r="M191" s="55"/>
      <c r="N191" s="55">
        <v>-424.99</v>
      </c>
      <c r="P191" s="58" t="s">
        <v>413</v>
      </c>
      <c r="Q191" s="58">
        <v>1715775</v>
      </c>
      <c r="R191" s="58" t="s">
        <v>422</v>
      </c>
    </row>
    <row r="192" spans="1:21" outlineLevel="2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8" ht="13" outlineLevel="2" thickBot="1">
      <c r="A193" s="25"/>
      <c r="B193" s="25"/>
      <c r="C193" s="25"/>
      <c r="D193" s="25"/>
      <c r="E193" s="25"/>
      <c r="F193" s="25" t="s">
        <v>194</v>
      </c>
      <c r="G193" s="26">
        <v>42515</v>
      </c>
      <c r="H193" s="56" t="s">
        <v>195</v>
      </c>
      <c r="I193" s="56" t="s">
        <v>196</v>
      </c>
      <c r="J193" s="56" t="s">
        <v>267</v>
      </c>
      <c r="K193" s="56" t="s">
        <v>203</v>
      </c>
      <c r="L193" s="61">
        <v>330</v>
      </c>
      <c r="M193" s="61"/>
      <c r="N193" s="61">
        <v>-1086.99</v>
      </c>
      <c r="O193" s="58"/>
      <c r="P193" s="58" t="s">
        <v>413</v>
      </c>
      <c r="Q193" s="58">
        <v>1715775</v>
      </c>
      <c r="R193" s="58" t="s">
        <v>422</v>
      </c>
    </row>
    <row r="194" spans="1:18" outlineLevel="1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8" outlineLevel="2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8" outlineLevel="2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8" outlineLevel="2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8" outlineLevel="2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8" outlineLevel="2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8" outlineLevel="2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8" outlineLevel="2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8" outlineLevel="2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8" outlineLevel="2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8" outlineLevel="2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8" outlineLevel="2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8" ht="13" outlineLevel="2" thickBot="1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8" outlineLevel="1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8" outlineLevel="2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3" outlineLevel="2" thickBot="1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3" outlineLevel="2" thickBot="1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21" outlineLevel="2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21" ht="13" outlineLevel="2" thickBot="1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21" outlineLevel="1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21" outlineLevel="2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21" outlineLevel="2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21" outlineLevel="2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21" outlineLevel="2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21" outlineLevel="2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419</v>
      </c>
      <c r="K232" s="25" t="s">
        <v>81</v>
      </c>
      <c r="L232" s="27">
        <v>329.2</v>
      </c>
      <c r="M232" s="27"/>
      <c r="N232" s="27">
        <v>-1106.42</v>
      </c>
    </row>
    <row r="233" spans="1:21" outlineLevel="2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21" outlineLevel="2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298</v>
      </c>
      <c r="K234" s="25" t="s">
        <v>81</v>
      </c>
      <c r="L234" s="27">
        <v>88.08</v>
      </c>
      <c r="M234" s="27"/>
      <c r="N234" s="27">
        <v>-1350.5</v>
      </c>
    </row>
    <row r="235" spans="1:21" outlineLevel="2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299</v>
      </c>
      <c r="K235" s="25" t="s">
        <v>81</v>
      </c>
      <c r="L235" s="27">
        <v>706.88</v>
      </c>
      <c r="M235" s="27"/>
      <c r="N235" s="27">
        <v>-2057.38</v>
      </c>
    </row>
    <row r="236" spans="1:21" outlineLevel="2">
      <c r="A236" s="25"/>
      <c r="B236" s="25"/>
      <c r="C236" s="25"/>
      <c r="D236" s="25"/>
      <c r="E236" s="25"/>
      <c r="F236" s="25" t="s">
        <v>194</v>
      </c>
      <c r="G236" s="26">
        <v>42425</v>
      </c>
      <c r="H236" s="56" t="s">
        <v>195</v>
      </c>
      <c r="I236" s="56" t="s">
        <v>196</v>
      </c>
      <c r="J236" s="56" t="s">
        <v>299</v>
      </c>
      <c r="K236" s="56" t="s">
        <v>81</v>
      </c>
      <c r="L236" s="55">
        <v>381.15</v>
      </c>
      <c r="M236" s="55"/>
      <c r="N236" s="55">
        <v>-2438.5300000000002</v>
      </c>
      <c r="O236" s="58"/>
      <c r="P236" s="58" t="s">
        <v>413</v>
      </c>
      <c r="Q236" s="58">
        <v>1715751</v>
      </c>
      <c r="R236" s="58" t="s">
        <v>420</v>
      </c>
      <c r="S236" s="58"/>
      <c r="T236" s="58"/>
      <c r="U236" s="58" t="s">
        <v>421</v>
      </c>
    </row>
    <row r="237" spans="1:21" outlineLevel="2">
      <c r="A237" s="25"/>
      <c r="B237" s="25"/>
      <c r="C237" s="25"/>
      <c r="D237" s="25"/>
      <c r="E237" s="25"/>
      <c r="F237" s="25" t="s">
        <v>194</v>
      </c>
      <c r="G237" s="26">
        <v>42425</v>
      </c>
      <c r="H237" s="56" t="s">
        <v>195</v>
      </c>
      <c r="I237" s="56" t="s">
        <v>196</v>
      </c>
      <c r="J237" s="56" t="s">
        <v>299</v>
      </c>
      <c r="K237" s="56" t="s">
        <v>81</v>
      </c>
      <c r="L237" s="55">
        <v>254.1</v>
      </c>
      <c r="M237" s="55"/>
      <c r="N237" s="55">
        <v>-2692.63</v>
      </c>
      <c r="O237" s="58"/>
      <c r="P237" s="58" t="s">
        <v>413</v>
      </c>
      <c r="Q237" s="58">
        <v>1715751</v>
      </c>
      <c r="R237" s="58" t="s">
        <v>420</v>
      </c>
      <c r="S237" s="58"/>
      <c r="T237" s="58"/>
      <c r="U237" s="58" t="s">
        <v>421</v>
      </c>
    </row>
    <row r="238" spans="1:21" outlineLevel="2">
      <c r="A238" s="25"/>
      <c r="B238" s="25"/>
      <c r="C238" s="25"/>
      <c r="D238" s="25"/>
      <c r="E238" s="25"/>
      <c r="F238" s="25" t="s">
        <v>194</v>
      </c>
      <c r="G238" s="26">
        <v>42425</v>
      </c>
      <c r="H238" s="56" t="s">
        <v>195</v>
      </c>
      <c r="I238" s="56" t="s">
        <v>196</v>
      </c>
      <c r="J238" s="56" t="s">
        <v>299</v>
      </c>
      <c r="K238" s="56" t="s">
        <v>81</v>
      </c>
      <c r="L238" s="55">
        <v>381.15</v>
      </c>
      <c r="M238" s="55"/>
      <c r="N238" s="55">
        <v>-3073.78</v>
      </c>
      <c r="O238" s="58"/>
      <c r="P238" s="58" t="s">
        <v>413</v>
      </c>
      <c r="Q238" s="58">
        <v>1715751</v>
      </c>
      <c r="R238" s="58" t="s">
        <v>420</v>
      </c>
      <c r="S238" s="58"/>
      <c r="T238" s="58"/>
      <c r="U238" s="58" t="s">
        <v>421</v>
      </c>
    </row>
    <row r="239" spans="1:21" outlineLevel="2">
      <c r="A239" s="25"/>
      <c r="B239" s="25"/>
      <c r="C239" s="25"/>
      <c r="D239" s="25"/>
      <c r="E239" s="25"/>
      <c r="F239" s="25" t="s">
        <v>194</v>
      </c>
      <c r="G239" s="26">
        <v>42425</v>
      </c>
      <c r="H239" s="56" t="s">
        <v>195</v>
      </c>
      <c r="I239" s="56" t="s">
        <v>196</v>
      </c>
      <c r="J239" s="56" t="s">
        <v>299</v>
      </c>
      <c r="K239" s="56" t="s">
        <v>81</v>
      </c>
      <c r="L239" s="55">
        <v>381.15</v>
      </c>
      <c r="M239" s="55"/>
      <c r="N239" s="55">
        <v>-3454.93</v>
      </c>
      <c r="O239" s="58"/>
      <c r="P239" s="58" t="s">
        <v>413</v>
      </c>
      <c r="Q239" s="58">
        <v>1715751</v>
      </c>
      <c r="R239" s="58" t="s">
        <v>420</v>
      </c>
      <c r="S239" s="58"/>
      <c r="T239" s="58"/>
      <c r="U239" s="58" t="s">
        <v>421</v>
      </c>
    </row>
    <row r="240" spans="1:21" outlineLevel="2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299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300</v>
      </c>
      <c r="I241" s="25" t="s">
        <v>301</v>
      </c>
      <c r="J241" s="25" t="s">
        <v>302</v>
      </c>
      <c r="K241" s="25" t="s">
        <v>67</v>
      </c>
      <c r="L241" s="27">
        <v>4</v>
      </c>
      <c r="M241" s="27"/>
      <c r="N241" s="27">
        <v>-4094.18</v>
      </c>
    </row>
    <row r="242" spans="1:14" outlineLevel="2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303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304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417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417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305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306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306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418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307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308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309</v>
      </c>
      <c r="K252" s="25" t="s">
        <v>203</v>
      </c>
      <c r="L252" s="27">
        <v>686.2</v>
      </c>
      <c r="M252" s="27"/>
      <c r="N252" s="27">
        <v>-7151.27</v>
      </c>
    </row>
    <row r="253" spans="1:14" ht="13" outlineLevel="2" thickBot="1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310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>
      <c r="A254" s="25"/>
      <c r="B254" s="25"/>
      <c r="C254" s="25"/>
      <c r="D254" s="25" t="s">
        <v>311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312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313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314</v>
      </c>
      <c r="K258" s="25" t="s">
        <v>81</v>
      </c>
      <c r="L258" s="27">
        <v>390</v>
      </c>
      <c r="M258" s="27"/>
      <c r="N258" s="27">
        <v>-667.97</v>
      </c>
    </row>
    <row r="259" spans="1:14" ht="13" outlineLevel="2" thickBot="1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315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>
      <c r="A260" s="25"/>
      <c r="B260" s="25"/>
      <c r="C260" s="25"/>
      <c r="D260" s="25" t="s">
        <v>316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317</v>
      </c>
      <c r="K262" s="25" t="s">
        <v>203</v>
      </c>
      <c r="L262" s="27">
        <v>295</v>
      </c>
      <c r="M262" s="27"/>
      <c r="N262" s="27">
        <v>-295</v>
      </c>
    </row>
    <row r="263" spans="1:14" ht="13" outlineLevel="2" thickBot="1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318</v>
      </c>
      <c r="K263" s="25" t="s">
        <v>67</v>
      </c>
      <c r="L263" s="28">
        <v>350</v>
      </c>
      <c r="M263" s="28"/>
      <c r="N263" s="28">
        <v>-645</v>
      </c>
    </row>
    <row r="264" spans="1:14" outlineLevel="1">
      <c r="A264" s="25"/>
      <c r="B264" s="25"/>
      <c r="C264" s="25"/>
      <c r="D264" s="25" t="s">
        <v>319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320</v>
      </c>
      <c r="I266" s="25" t="s">
        <v>321</v>
      </c>
      <c r="J266" s="25" t="s">
        <v>322</v>
      </c>
      <c r="K266" s="25" t="s">
        <v>81</v>
      </c>
      <c r="L266" s="27">
        <v>500</v>
      </c>
      <c r="M266" s="27"/>
      <c r="N266" s="27">
        <v>-500</v>
      </c>
    </row>
    <row r="267" spans="1:14" outlineLevel="2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323</v>
      </c>
      <c r="I267" s="25" t="s">
        <v>324</v>
      </c>
      <c r="J267" s="25" t="s">
        <v>325</v>
      </c>
      <c r="K267" s="25" t="s">
        <v>81</v>
      </c>
      <c r="L267" s="27">
        <v>500</v>
      </c>
      <c r="M267" s="27"/>
      <c r="N267" s="27">
        <v>-1000</v>
      </c>
    </row>
    <row r="268" spans="1:14" outlineLevel="2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326</v>
      </c>
      <c r="I268" s="25" t="s">
        <v>327</v>
      </c>
      <c r="J268" s="25" t="s">
        <v>328</v>
      </c>
      <c r="K268" s="25" t="s">
        <v>81</v>
      </c>
      <c r="L268" s="27">
        <v>250</v>
      </c>
      <c r="M268" s="27"/>
      <c r="N268" s="27">
        <v>-1250</v>
      </c>
    </row>
    <row r="269" spans="1:14" outlineLevel="2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329</v>
      </c>
      <c r="I269" s="25" t="s">
        <v>330</v>
      </c>
      <c r="J269" s="25" t="s">
        <v>331</v>
      </c>
      <c r="K269" s="25" t="s">
        <v>81</v>
      </c>
      <c r="L269" s="27">
        <v>500</v>
      </c>
      <c r="M269" s="27"/>
      <c r="N269" s="27">
        <v>-1750</v>
      </c>
    </row>
    <row r="270" spans="1:14" outlineLevel="2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332</v>
      </c>
      <c r="I270" s="25" t="s">
        <v>333</v>
      </c>
      <c r="J270" s="25" t="s">
        <v>334</v>
      </c>
      <c r="K270" s="25" t="s">
        <v>81</v>
      </c>
      <c r="L270" s="27">
        <v>500</v>
      </c>
      <c r="M270" s="27"/>
      <c r="N270" s="27">
        <v>-2250</v>
      </c>
    </row>
    <row r="271" spans="1:14" outlineLevel="2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335</v>
      </c>
      <c r="J271" s="25" t="s">
        <v>336</v>
      </c>
      <c r="K271" s="25" t="s">
        <v>81</v>
      </c>
      <c r="L271" s="27">
        <v>600</v>
      </c>
      <c r="M271" s="27"/>
      <c r="N271" s="27">
        <v>-2850</v>
      </c>
    </row>
    <row r="272" spans="1:14" outlineLevel="2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337</v>
      </c>
      <c r="I272" s="25" t="s">
        <v>338</v>
      </c>
      <c r="J272" s="25" t="s">
        <v>339</v>
      </c>
      <c r="K272" s="25" t="s">
        <v>81</v>
      </c>
      <c r="L272" s="27">
        <v>500</v>
      </c>
      <c r="M272" s="27"/>
      <c r="N272" s="27">
        <v>-3350</v>
      </c>
    </row>
    <row r="273" spans="1:14" outlineLevel="2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340</v>
      </c>
      <c r="J273" s="25" t="s">
        <v>341</v>
      </c>
      <c r="K273" s="25" t="s">
        <v>81</v>
      </c>
      <c r="L273" s="27">
        <v>500</v>
      </c>
      <c r="M273" s="27"/>
      <c r="N273" s="27">
        <v>-3850</v>
      </c>
    </row>
    <row r="274" spans="1:14" outlineLevel="2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342</v>
      </c>
      <c r="I274" s="25" t="s">
        <v>343</v>
      </c>
      <c r="J274" s="25" t="s">
        <v>344</v>
      </c>
      <c r="K274" s="25" t="s">
        <v>81</v>
      </c>
      <c r="L274" s="27">
        <v>750</v>
      </c>
      <c r="M274" s="27"/>
      <c r="N274" s="27">
        <v>-4600</v>
      </c>
    </row>
    <row r="275" spans="1:14" outlineLevel="2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345</v>
      </c>
      <c r="I275" s="25" t="s">
        <v>346</v>
      </c>
      <c r="J275" s="25" t="s">
        <v>347</v>
      </c>
      <c r="K275" s="25" t="s">
        <v>81</v>
      </c>
      <c r="L275" s="27">
        <v>500</v>
      </c>
      <c r="M275" s="27"/>
      <c r="N275" s="27">
        <v>-5100</v>
      </c>
    </row>
    <row r="276" spans="1:14" outlineLevel="2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348</v>
      </c>
      <c r="I276" s="25" t="s">
        <v>340</v>
      </c>
      <c r="J276" s="25" t="s">
        <v>349</v>
      </c>
      <c r="K276" s="25" t="s">
        <v>84</v>
      </c>
      <c r="L276" s="27">
        <v>500</v>
      </c>
      <c r="M276" s="27"/>
      <c r="N276" s="27">
        <v>-5600</v>
      </c>
    </row>
    <row r="277" spans="1:14" outlineLevel="2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350</v>
      </c>
      <c r="I277" s="25" t="s">
        <v>262</v>
      </c>
      <c r="J277" s="25" t="s">
        <v>351</v>
      </c>
      <c r="K277" s="25" t="s">
        <v>81</v>
      </c>
      <c r="L277" s="27">
        <v>500</v>
      </c>
      <c r="M277" s="27"/>
      <c r="N277" s="27">
        <v>-6100</v>
      </c>
    </row>
    <row r="278" spans="1:14" outlineLevel="2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352</v>
      </c>
      <c r="J278" s="25" t="s">
        <v>353</v>
      </c>
      <c r="K278" s="25" t="s">
        <v>81</v>
      </c>
      <c r="L278" s="27">
        <v>250</v>
      </c>
      <c r="M278" s="27"/>
      <c r="N278" s="27">
        <v>-6350</v>
      </c>
    </row>
    <row r="279" spans="1:14" outlineLevel="2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354</v>
      </c>
      <c r="I279" s="25" t="s">
        <v>355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356</v>
      </c>
      <c r="I280" s="25" t="s">
        <v>357</v>
      </c>
      <c r="J280" s="25" t="s">
        <v>358</v>
      </c>
      <c r="K280" s="25" t="s">
        <v>84</v>
      </c>
      <c r="L280" s="27">
        <v>250</v>
      </c>
      <c r="M280" s="27"/>
      <c r="N280" s="27">
        <v>-7100</v>
      </c>
    </row>
    <row r="281" spans="1:14" outlineLevel="2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359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360</v>
      </c>
      <c r="I282" s="25" t="s">
        <v>361</v>
      </c>
      <c r="J282" s="25" t="s">
        <v>362</v>
      </c>
      <c r="K282" s="25" t="s">
        <v>81</v>
      </c>
      <c r="L282" s="27">
        <v>500</v>
      </c>
      <c r="M282" s="27"/>
      <c r="N282" s="27">
        <v>-8100</v>
      </c>
    </row>
    <row r="283" spans="1:14" outlineLevel="2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363</v>
      </c>
      <c r="I283" s="25" t="s">
        <v>359</v>
      </c>
      <c r="J283" s="25" t="s">
        <v>364</v>
      </c>
      <c r="K283" s="25" t="s">
        <v>81</v>
      </c>
      <c r="L283" s="27">
        <v>500</v>
      </c>
      <c r="M283" s="27"/>
      <c r="N283" s="27">
        <v>-8600</v>
      </c>
    </row>
    <row r="284" spans="1:14" outlineLevel="2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365</v>
      </c>
      <c r="I284" s="25" t="s">
        <v>324</v>
      </c>
      <c r="J284" s="25" t="s">
        <v>366</v>
      </c>
      <c r="K284" s="25" t="s">
        <v>81</v>
      </c>
      <c r="L284" s="27">
        <v>500</v>
      </c>
      <c r="M284" s="27"/>
      <c r="N284" s="27">
        <v>-9100</v>
      </c>
    </row>
    <row r="285" spans="1:14" outlineLevel="2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367</v>
      </c>
      <c r="I285" s="25" t="s">
        <v>368</v>
      </c>
      <c r="J285" s="25" t="s">
        <v>369</v>
      </c>
      <c r="K285" s="25" t="s">
        <v>81</v>
      </c>
      <c r="L285" s="27">
        <v>250</v>
      </c>
      <c r="M285" s="27"/>
      <c r="N285" s="27">
        <v>-9350</v>
      </c>
    </row>
    <row r="286" spans="1:14" outlineLevel="2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370</v>
      </c>
      <c r="I286" s="25" t="s">
        <v>371</v>
      </c>
      <c r="J286" s="25" t="s">
        <v>372</v>
      </c>
      <c r="K286" s="25" t="s">
        <v>81</v>
      </c>
      <c r="L286" s="27">
        <v>433</v>
      </c>
      <c r="M286" s="27"/>
      <c r="N286" s="27">
        <v>-9783</v>
      </c>
    </row>
    <row r="287" spans="1:14" outlineLevel="2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340</v>
      </c>
      <c r="J287" s="25" t="s">
        <v>373</v>
      </c>
      <c r="K287" s="25" t="s">
        <v>84</v>
      </c>
      <c r="L287" s="27">
        <v>250</v>
      </c>
      <c r="M287" s="27"/>
      <c r="N287" s="27">
        <v>-10033</v>
      </c>
    </row>
    <row r="288" spans="1:14" outlineLevel="2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374</v>
      </c>
      <c r="J288" s="25" t="s">
        <v>334</v>
      </c>
      <c r="K288" s="25" t="s">
        <v>81</v>
      </c>
      <c r="L288" s="27">
        <v>1200</v>
      </c>
      <c r="M288" s="27"/>
      <c r="N288" s="27">
        <v>-11233</v>
      </c>
    </row>
    <row r="289" spans="1:17" outlineLevel="2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375</v>
      </c>
      <c r="J289" s="25" t="s">
        <v>376</v>
      </c>
      <c r="K289" s="25" t="s">
        <v>81</v>
      </c>
      <c r="L289" s="27">
        <v>60.3</v>
      </c>
      <c r="M289" s="27"/>
      <c r="N289" s="27">
        <v>-11293.3</v>
      </c>
    </row>
    <row r="290" spans="1:17" outlineLevel="2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377</v>
      </c>
      <c r="K290" s="25" t="s">
        <v>81</v>
      </c>
      <c r="L290" s="27">
        <v>161.30000000000001</v>
      </c>
      <c r="M290" s="27"/>
      <c r="N290" s="27">
        <v>-11454.6</v>
      </c>
    </row>
    <row r="291" spans="1:17" outlineLevel="2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378</v>
      </c>
      <c r="I291" s="25" t="s">
        <v>379</v>
      </c>
      <c r="J291" s="25" t="s">
        <v>380</v>
      </c>
      <c r="K291" s="25" t="s">
        <v>81</v>
      </c>
      <c r="L291" s="27">
        <v>500</v>
      </c>
      <c r="M291" s="27"/>
      <c r="N291" s="27">
        <v>-11954.6</v>
      </c>
    </row>
    <row r="292" spans="1:17" outlineLevel="2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381</v>
      </c>
      <c r="J292" s="25" t="s">
        <v>362</v>
      </c>
      <c r="K292" s="25" t="s">
        <v>81</v>
      </c>
      <c r="L292" s="27">
        <v>500</v>
      </c>
      <c r="M292" s="27"/>
      <c r="N292" s="27">
        <v>-12454.6</v>
      </c>
    </row>
    <row r="293" spans="1:17" outlineLevel="2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382</v>
      </c>
      <c r="I293" s="25" t="s">
        <v>383</v>
      </c>
      <c r="J293" s="25"/>
      <c r="K293" s="56" t="s">
        <v>67</v>
      </c>
      <c r="L293" s="27">
        <v>500</v>
      </c>
      <c r="M293" s="27"/>
      <c r="N293" s="27">
        <v>-12954.6</v>
      </c>
      <c r="P293" s="58" t="s">
        <v>60</v>
      </c>
      <c r="Q293" s="58" t="s">
        <v>423</v>
      </c>
    </row>
    <row r="294" spans="1:17" ht="13" outlineLevel="2" thickBot="1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384</v>
      </c>
      <c r="I294" s="25" t="s">
        <v>368</v>
      </c>
      <c r="J294" s="25" t="s">
        <v>362</v>
      </c>
      <c r="K294" s="56" t="s">
        <v>81</v>
      </c>
      <c r="L294" s="28">
        <v>925</v>
      </c>
      <c r="M294" s="28"/>
      <c r="N294" s="28">
        <v>-13879.6</v>
      </c>
      <c r="P294" s="58" t="s">
        <v>60</v>
      </c>
      <c r="Q294" s="58" t="s">
        <v>424</v>
      </c>
    </row>
    <row r="295" spans="1:17" outlineLevel="1">
      <c r="A295" s="25"/>
      <c r="B295" s="25"/>
      <c r="C295" s="25"/>
      <c r="D295" s="25" t="s">
        <v>385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7" outlineLevel="2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7" outlineLevel="2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386</v>
      </c>
      <c r="I297" s="25" t="s">
        <v>387</v>
      </c>
      <c r="J297" s="25" t="s">
        <v>388</v>
      </c>
      <c r="K297" s="25" t="s">
        <v>81</v>
      </c>
      <c r="L297" s="27">
        <v>300</v>
      </c>
      <c r="M297" s="27"/>
      <c r="N297" s="27">
        <v>-300</v>
      </c>
    </row>
    <row r="298" spans="1:17" outlineLevel="2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389</v>
      </c>
      <c r="K298" s="25" t="s">
        <v>81</v>
      </c>
      <c r="L298" s="27">
        <v>14674.29</v>
      </c>
      <c r="M298" s="27"/>
      <c r="N298" s="27">
        <v>-14974.29</v>
      </c>
    </row>
    <row r="299" spans="1:17" outlineLevel="2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56" t="s">
        <v>203</v>
      </c>
      <c r="L299" s="27"/>
      <c r="M299" s="27">
        <v>810.33</v>
      </c>
      <c r="N299" s="27">
        <v>-14163.96</v>
      </c>
      <c r="P299" s="58" t="s">
        <v>60</v>
      </c>
      <c r="Q299" s="58" t="s">
        <v>412</v>
      </c>
    </row>
    <row r="300" spans="1:17" ht="13" outlineLevel="2" thickBot="1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390</v>
      </c>
      <c r="I300" s="25" t="s">
        <v>391</v>
      </c>
      <c r="J300" s="25" t="s">
        <v>392</v>
      </c>
      <c r="K300" s="25" t="s">
        <v>81</v>
      </c>
      <c r="L300" s="29"/>
      <c r="M300" s="29">
        <v>6660</v>
      </c>
      <c r="N300" s="29">
        <v>-7503.96</v>
      </c>
    </row>
    <row r="301" spans="1:17" ht="13" outlineLevel="1" thickBot="1">
      <c r="A301" s="25"/>
      <c r="B301" s="25"/>
      <c r="C301" s="25"/>
      <c r="D301" s="25" t="s">
        <v>393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7" ht="13" thickBot="1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7" ht="13" thickBot="1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7" s="33" customFormat="1" ht="13" thickBot="1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3" thickTop="1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Month</vt:lpstr>
      <vt:lpstr>by class</vt:lpstr>
      <vt:lpstr>Detail Jan-May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Jo Ellen Green Kaiser</cp:lastModifiedBy>
  <dcterms:created xsi:type="dcterms:W3CDTF">2016-07-01T19:52:31Z</dcterms:created>
  <dcterms:modified xsi:type="dcterms:W3CDTF">2017-02-27T00:19:40Z</dcterms:modified>
</cp:coreProperties>
</file>