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25600" windowHeight="16060"/>
  </bookViews>
  <sheets>
    <sheet name="Grant Budget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8" i="1"/>
  <c r="F29" i="1"/>
  <c r="F31" i="1"/>
  <c r="D27" i="1"/>
  <c r="D8" i="1"/>
  <c r="D31" i="1"/>
  <c r="J14" i="1"/>
  <c r="J16" i="1"/>
  <c r="J21" i="1"/>
  <c r="J23" i="1"/>
  <c r="H14" i="1"/>
  <c r="H20" i="1"/>
  <c r="H16" i="1"/>
  <c r="H21" i="1"/>
  <c r="H23" i="1"/>
  <c r="J6" i="1"/>
  <c r="J8" i="1"/>
  <c r="H6" i="1"/>
  <c r="H8" i="1"/>
  <c r="J27" i="1"/>
  <c r="J12" i="1"/>
  <c r="H12" i="1"/>
  <c r="H27" i="1"/>
</calcChain>
</file>

<file path=xl/sharedStrings.xml><?xml version="1.0" encoding="utf-8"?>
<sst xmlns="http://schemas.openxmlformats.org/spreadsheetml/2006/main" count="40" uniqueCount="40">
  <si>
    <t>Budget</t>
  </si>
  <si>
    <t>Freelancers     </t>
  </si>
  <si>
    <t>Video (negotiating to get this in kind from TYT)     </t>
  </si>
  <si>
    <t>Contractor/ resource guide     </t>
  </si>
  <si>
    <t>Photography (for Facebook)     </t>
  </si>
  <si>
    <t>Facebook Boosts         </t>
  </si>
  <si>
    <t>Project Management</t>
  </si>
  <si>
    <t>Notes</t>
  </si>
  <si>
    <t>B-Word World Wide, Inc.</t>
  </si>
  <si>
    <t>Revenue</t>
  </si>
  <si>
    <t>YTD Actual</t>
  </si>
  <si>
    <t>Project Funding from Media Consortium</t>
  </si>
  <si>
    <t>November 1, 2017 - June 15, 2018</t>
  </si>
  <si>
    <t>DishonorRoll Budget vs. Actual to Date</t>
  </si>
  <si>
    <t>Expenses</t>
  </si>
  <si>
    <t>$         Variance</t>
  </si>
  <si>
    <t>%         Variance</t>
  </si>
  <si>
    <t>Total Revenue</t>
  </si>
  <si>
    <t>Total Expenses</t>
  </si>
  <si>
    <t>Completed</t>
  </si>
  <si>
    <t>At 8.5 months of a 12 month grant period our benchmark variance is 71%, so we are slightly ahead of budget, which is to be expected as many costs were front loaded</t>
  </si>
  <si>
    <t xml:space="preserve">Many costs front loaded due to initial creation and </t>
  </si>
  <si>
    <t>All contracted and in process, but not all paid out yet - cash paymens to date = $2,825</t>
  </si>
  <si>
    <t>Media Watch Project Manager, Editor</t>
  </si>
  <si>
    <t>DisHonorRoll Project Director</t>
  </si>
  <si>
    <t>Investigative Journalism (Mother Jones)</t>
  </si>
  <si>
    <t>Content Creation</t>
  </si>
  <si>
    <t>Marketing</t>
  </si>
  <si>
    <t>Social Media Campaign Director</t>
  </si>
  <si>
    <t>Donated by Monica Cadena</t>
  </si>
  <si>
    <t>Canceled--decided this was too expensive</t>
  </si>
  <si>
    <t>Admin</t>
  </si>
  <si>
    <t>Bookkeeping/Fiscal Sponsor Fees</t>
  </si>
  <si>
    <t xml:space="preserve">includes travel </t>
  </si>
  <si>
    <t>contingency</t>
  </si>
  <si>
    <t>Balance</t>
  </si>
  <si>
    <t>Landing Page on Bitch</t>
  </si>
  <si>
    <t>Facebook Boosts</t>
  </si>
  <si>
    <t xml:space="preserve">Editor (4000), freelancers (3000) </t>
  </si>
  <si>
    <t>Canceled- decided campaign would be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</si>
</sst>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Helvetica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165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/>
    </xf>
    <xf numFmtId="167" fontId="3" fillId="0" borderId="0" xfId="2" applyNumberFormat="1" applyFont="1" applyFill="1"/>
    <xf numFmtId="166" fontId="0" fillId="0" borderId="0" xfId="0" applyNumberFormat="1"/>
    <xf numFmtId="0" fontId="0" fillId="0" borderId="0" xfId="0" applyBorder="1"/>
    <xf numFmtId="0" fontId="2" fillId="0" borderId="2" xfId="0" applyFont="1" applyBorder="1"/>
    <xf numFmtId="0" fontId="0" fillId="0" borderId="2" xfId="0" applyBorder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8" fillId="0" borderId="0" xfId="0" applyNumberFormat="1" applyFont="1"/>
    <xf numFmtId="167" fontId="0" fillId="0" borderId="0" xfId="2" applyNumberFormat="1" applyFont="1"/>
    <xf numFmtId="164" fontId="0" fillId="0" borderId="0" xfId="2" applyNumberFormat="1" applyFont="1"/>
    <xf numFmtId="9" fontId="0" fillId="0" borderId="0" xfId="2" applyFont="1"/>
    <xf numFmtId="0" fontId="0" fillId="0" borderId="0" xfId="0" applyFill="1" applyBorder="1"/>
    <xf numFmtId="17" fontId="5" fillId="0" borderId="3" xfId="0" applyNumberFormat="1" applyFont="1" applyFill="1" applyBorder="1" applyAlignment="1">
      <alignment horizontal="center" wrapText="1"/>
    </xf>
    <xf numFmtId="49" fontId="0" fillId="0" borderId="0" xfId="0" applyNumberFormat="1" applyFill="1" applyAlignment="1">
      <alignment horizontal="center"/>
    </xf>
    <xf numFmtId="49" fontId="5" fillId="0" borderId="3" xfId="0" applyNumberFormat="1" applyFont="1" applyFill="1" applyBorder="1" applyAlignment="1">
      <alignment horizontal="center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167" fontId="10" fillId="0" borderId="0" xfId="0" applyNumberFormat="1" applyFont="1" applyFill="1"/>
    <xf numFmtId="49" fontId="5" fillId="0" borderId="3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/>
    <xf numFmtId="9" fontId="4" fillId="0" borderId="0" xfId="2" applyFont="1" applyFill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" fontId="0" fillId="0" borderId="0" xfId="0" applyNumberFormat="1"/>
    <xf numFmtId="9" fontId="2" fillId="0" borderId="4" xfId="2" applyFont="1" applyBorder="1"/>
    <xf numFmtId="0" fontId="0" fillId="0" borderId="0" xfId="0" applyAlignment="1">
      <alignment horizontal="center" wrapText="1"/>
    </xf>
    <xf numFmtId="165" fontId="4" fillId="0" borderId="0" xfId="1" applyFont="1" applyFill="1"/>
    <xf numFmtId="165" fontId="7" fillId="0" borderId="0" xfId="1" applyFont="1" applyFill="1"/>
    <xf numFmtId="165" fontId="10" fillId="0" borderId="0" xfId="1" applyFont="1" applyFill="1"/>
    <xf numFmtId="165" fontId="4" fillId="0" borderId="1" xfId="1" applyFont="1" applyFill="1" applyBorder="1"/>
    <xf numFmtId="165" fontId="9" fillId="0" borderId="0" xfId="1" applyFont="1" applyFill="1"/>
    <xf numFmtId="165" fontId="11" fillId="0" borderId="0" xfId="1" applyFont="1" applyFill="1"/>
    <xf numFmtId="165" fontId="9" fillId="0" borderId="4" xfId="1" applyFont="1" applyFill="1" applyBorder="1"/>
    <xf numFmtId="165" fontId="2" fillId="0" borderId="4" xfId="1" applyFont="1" applyBorder="1"/>
    <xf numFmtId="9" fontId="4" fillId="0" borderId="1" xfId="2" applyFont="1" applyFill="1" applyBorder="1"/>
    <xf numFmtId="167" fontId="0" fillId="0" borderId="0" xfId="2" applyNumberFormat="1" applyFont="1" applyAlignment="1">
      <alignment horizontal="center" wrapText="1"/>
    </xf>
    <xf numFmtId="44" fontId="0" fillId="0" borderId="0" xfId="0" applyNumberFormat="1"/>
    <xf numFmtId="0" fontId="0" fillId="0" borderId="0" xfId="0" applyAlignment="1">
      <alignment wrapText="1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B1" workbookViewId="0">
      <selection activeCell="E35" sqref="E35"/>
    </sheetView>
  </sheetViews>
  <sheetFormatPr baseColWidth="10" defaultColWidth="8.83203125" defaultRowHeight="14" x14ac:dyDescent="0"/>
  <cols>
    <col min="1" max="1" width="13.83203125" style="1" customWidth="1"/>
    <col min="2" max="2" width="18.83203125" style="1" customWidth="1"/>
    <col min="3" max="3" width="44" customWidth="1"/>
    <col min="4" max="4" width="11.33203125" bestFit="1" customWidth="1"/>
    <col min="5" max="5" width="4" customWidth="1"/>
    <col min="6" max="6" width="11.33203125" bestFit="1" customWidth="1"/>
    <col min="7" max="7" width="4.6640625" customWidth="1"/>
    <col min="8" max="8" width="12.1640625" customWidth="1"/>
    <col min="9" max="9" width="4.83203125" customWidth="1"/>
    <col min="11" max="11" width="7.1640625" customWidth="1"/>
    <col min="12" max="12" width="77.33203125" customWidth="1"/>
    <col min="14" max="14" width="9.5" bestFit="1" customWidth="1"/>
  </cols>
  <sheetData>
    <row r="1" spans="1:19">
      <c r="A1"/>
      <c r="B1"/>
      <c r="D1" s="2"/>
      <c r="F1" s="9"/>
      <c r="H1" s="28"/>
      <c r="I1" s="29" t="s">
        <v>8</v>
      </c>
      <c r="J1" s="2"/>
      <c r="M1" s="4"/>
      <c r="Q1" s="5"/>
    </row>
    <row r="2" spans="1:19">
      <c r="A2"/>
      <c r="B2"/>
      <c r="D2" s="2"/>
      <c r="F2" s="9"/>
      <c r="H2" s="28"/>
      <c r="I2" s="30" t="s">
        <v>13</v>
      </c>
      <c r="J2" s="2"/>
      <c r="M2" s="4"/>
      <c r="Q2" s="7"/>
      <c r="S2" s="8"/>
    </row>
    <row r="3" spans="1:19" s="9" customFormat="1" ht="15" thickBot="1">
      <c r="D3" s="10"/>
      <c r="E3" s="11"/>
      <c r="F3" s="11"/>
      <c r="G3" s="11"/>
      <c r="H3" s="10"/>
      <c r="I3" s="31" t="s">
        <v>12</v>
      </c>
      <c r="J3" s="10"/>
      <c r="K3" s="11"/>
      <c r="L3" s="11"/>
      <c r="M3" s="18"/>
      <c r="Q3" s="3"/>
    </row>
    <row r="4" spans="1:19" ht="21" thickBot="1">
      <c r="A4" s="12"/>
      <c r="B4" s="12"/>
      <c r="C4" s="12"/>
      <c r="D4" s="19" t="s">
        <v>10</v>
      </c>
      <c r="E4" s="20"/>
      <c r="F4" s="21" t="s">
        <v>0</v>
      </c>
      <c r="G4" s="20"/>
      <c r="H4" s="25" t="s">
        <v>15</v>
      </c>
      <c r="I4" s="20"/>
      <c r="J4" s="25" t="s">
        <v>16</v>
      </c>
      <c r="K4" s="20"/>
      <c r="L4" s="25" t="s">
        <v>7</v>
      </c>
      <c r="M4" s="9"/>
      <c r="N4" s="9"/>
      <c r="O4" s="9"/>
      <c r="P4" s="9"/>
      <c r="Q4" s="6"/>
      <c r="R4" s="9"/>
      <c r="S4" s="9"/>
    </row>
    <row r="5" spans="1:19" ht="15" thickTop="1">
      <c r="A5" s="13" t="s">
        <v>9</v>
      </c>
      <c r="B5" s="13"/>
      <c r="C5" s="13"/>
      <c r="D5" s="22"/>
      <c r="E5" s="23"/>
      <c r="F5" s="4"/>
      <c r="G5" s="23"/>
      <c r="H5" s="23"/>
      <c r="I5" s="23"/>
      <c r="J5" s="23"/>
      <c r="Q5" s="6"/>
    </row>
    <row r="6" spans="1:19">
      <c r="A6" s="13"/>
      <c r="B6" s="13"/>
      <c r="C6" s="14" t="s">
        <v>11</v>
      </c>
      <c r="D6" s="35">
        <v>75000</v>
      </c>
      <c r="E6" s="36"/>
      <c r="F6" s="35">
        <v>75000</v>
      </c>
      <c r="G6" s="36"/>
      <c r="H6" s="35">
        <f t="shared" ref="H6" si="0">D6-F6</f>
        <v>0</v>
      </c>
      <c r="I6" s="26"/>
      <c r="J6" s="27">
        <f>D6/F6</f>
        <v>1</v>
      </c>
      <c r="L6" s="44"/>
      <c r="M6" s="16"/>
      <c r="N6" s="8"/>
    </row>
    <row r="7" spans="1:19">
      <c r="A7" s="13"/>
      <c r="B7" s="13"/>
      <c r="C7" s="14"/>
      <c r="D7" s="38"/>
      <c r="E7" s="36"/>
      <c r="F7" s="38"/>
      <c r="G7" s="36"/>
      <c r="H7" s="38"/>
      <c r="I7" s="26"/>
      <c r="J7" s="43"/>
      <c r="L7" s="15"/>
      <c r="M7" s="16"/>
      <c r="N7" s="8"/>
    </row>
    <row r="8" spans="1:19">
      <c r="A8" s="13" t="s">
        <v>17</v>
      </c>
      <c r="B8" s="13"/>
      <c r="C8" s="14"/>
      <c r="D8" s="39">
        <f>SUM(D6)</f>
        <v>75000</v>
      </c>
      <c r="E8" s="36"/>
      <c r="F8" s="40">
        <f>F6</f>
        <v>75000</v>
      </c>
      <c r="G8" s="36"/>
      <c r="H8" s="35">
        <f>H6</f>
        <v>0</v>
      </c>
      <c r="I8" s="26"/>
      <c r="J8" s="27">
        <f>J6</f>
        <v>1</v>
      </c>
      <c r="L8" s="17"/>
      <c r="M8" s="16"/>
      <c r="N8" s="8"/>
    </row>
    <row r="9" spans="1:19">
      <c r="A9" s="13"/>
      <c r="B9" s="13"/>
      <c r="C9" s="14"/>
      <c r="D9" s="39"/>
      <c r="E9" s="36"/>
      <c r="F9" s="40"/>
      <c r="G9" s="36"/>
      <c r="H9" s="37"/>
      <c r="I9" s="24"/>
      <c r="J9" s="24"/>
      <c r="L9" s="17"/>
      <c r="M9" s="16"/>
      <c r="N9" s="8"/>
    </row>
    <row r="10" spans="1:19">
      <c r="A10" s="13" t="s">
        <v>14</v>
      </c>
      <c r="B10" s="13"/>
      <c r="C10" s="14"/>
      <c r="D10" s="39"/>
      <c r="E10" s="36"/>
      <c r="F10" s="36"/>
      <c r="G10" s="36"/>
      <c r="H10" s="37"/>
      <c r="I10" s="24"/>
      <c r="J10" s="24"/>
      <c r="L10" s="17"/>
      <c r="M10" s="16"/>
      <c r="N10" s="8"/>
    </row>
    <row r="11" spans="1:19">
      <c r="A11" s="13"/>
      <c r="B11" s="13" t="s">
        <v>6</v>
      </c>
      <c r="C11" s="14" t="s">
        <v>24</v>
      </c>
      <c r="D11" s="35">
        <v>10000</v>
      </c>
      <c r="E11" s="36"/>
      <c r="F11" s="36">
        <v>10000</v>
      </c>
      <c r="G11" s="36"/>
      <c r="H11" s="37"/>
      <c r="I11" s="24"/>
      <c r="J11" s="24"/>
      <c r="L11" s="17"/>
      <c r="M11" s="16"/>
      <c r="N11" s="8"/>
    </row>
    <row r="12" spans="1:19">
      <c r="A12" s="13"/>
      <c r="B12" s="13"/>
      <c r="C12" s="14" t="s">
        <v>23</v>
      </c>
      <c r="D12" s="35">
        <v>20992.43</v>
      </c>
      <c r="E12" s="35"/>
      <c r="F12" s="35">
        <v>24900</v>
      </c>
      <c r="G12" s="36"/>
      <c r="H12" s="35">
        <f>D12-F12</f>
        <v>-3907.5699999999997</v>
      </c>
      <c r="I12" s="24"/>
      <c r="J12" s="27">
        <f>D12/F12</f>
        <v>0.84306947791164655</v>
      </c>
      <c r="L12" s="17" t="s">
        <v>21</v>
      </c>
      <c r="M12" s="16"/>
      <c r="N12" s="8"/>
    </row>
    <row r="13" spans="1:19">
      <c r="A13" s="13"/>
      <c r="B13" s="13"/>
      <c r="C13" s="14"/>
      <c r="D13" s="35"/>
      <c r="E13" s="35"/>
      <c r="F13" s="35"/>
      <c r="G13" s="36"/>
      <c r="H13" s="35"/>
      <c r="I13" s="24"/>
      <c r="J13" s="27"/>
      <c r="L13" s="17"/>
      <c r="M13" s="16"/>
      <c r="N13" s="8"/>
    </row>
    <row r="14" spans="1:19">
      <c r="B14" s="1" t="s">
        <v>26</v>
      </c>
      <c r="C14" s="14" t="s">
        <v>1</v>
      </c>
      <c r="D14" s="35">
        <v>10150</v>
      </c>
      <c r="E14" s="35"/>
      <c r="F14" s="35">
        <v>10000</v>
      </c>
      <c r="G14" s="1"/>
      <c r="H14" s="37">
        <f t="shared" ref="H14:H23" si="1">D14-F14</f>
        <v>150</v>
      </c>
      <c r="J14" s="27">
        <f t="shared" ref="J14:J23" si="2">D14/F14</f>
        <v>1.0149999999999999</v>
      </c>
      <c r="L14" t="s">
        <v>22</v>
      </c>
    </row>
    <row r="15" spans="1:19">
      <c r="C15" s="14" t="s">
        <v>25</v>
      </c>
      <c r="D15" s="35">
        <v>17500</v>
      </c>
      <c r="E15" s="35"/>
      <c r="F15" s="35">
        <v>17500</v>
      </c>
      <c r="G15" s="1"/>
      <c r="H15" s="37"/>
      <c r="J15" s="27"/>
      <c r="L15" t="s">
        <v>33</v>
      </c>
    </row>
    <row r="16" spans="1:19">
      <c r="C16" s="14" t="s">
        <v>3</v>
      </c>
      <c r="D16" s="35">
        <v>2500</v>
      </c>
      <c r="E16" s="35"/>
      <c r="F16" s="35">
        <v>2500</v>
      </c>
      <c r="G16" s="1"/>
      <c r="H16" s="35">
        <f>D16-F16</f>
        <v>0</v>
      </c>
      <c r="J16" s="27">
        <f>D16/F16</f>
        <v>1</v>
      </c>
      <c r="L16" t="s">
        <v>19</v>
      </c>
    </row>
    <row r="17" spans="1:12">
      <c r="C17" s="14"/>
      <c r="D17" s="35"/>
      <c r="E17" s="35"/>
      <c r="F17" s="35"/>
      <c r="G17" s="1"/>
      <c r="H17" s="35"/>
      <c r="J17" s="27"/>
    </row>
    <row r="18" spans="1:12">
      <c r="B18" s="1" t="s">
        <v>27</v>
      </c>
      <c r="C18" s="14"/>
      <c r="D18" s="35"/>
      <c r="E18" s="35"/>
      <c r="F18" s="35"/>
      <c r="G18" s="1"/>
      <c r="H18" s="35"/>
      <c r="J18" s="27"/>
    </row>
    <row r="19" spans="1:12">
      <c r="C19" s="14" t="s">
        <v>28</v>
      </c>
      <c r="D19" s="35">
        <v>400</v>
      </c>
      <c r="E19" s="35"/>
      <c r="F19" s="35">
        <v>0</v>
      </c>
      <c r="G19" s="1"/>
      <c r="H19" s="35"/>
      <c r="J19" s="27"/>
      <c r="L19" t="s">
        <v>29</v>
      </c>
    </row>
    <row r="20" spans="1:12">
      <c r="C20" s="14" t="s">
        <v>2</v>
      </c>
      <c r="D20" s="35">
        <v>0</v>
      </c>
      <c r="E20" s="35"/>
      <c r="F20" s="35">
        <v>0</v>
      </c>
      <c r="G20" s="1"/>
      <c r="H20" s="35">
        <f t="shared" si="1"/>
        <v>0</v>
      </c>
      <c r="J20" s="27">
        <v>0</v>
      </c>
      <c r="L20" t="s">
        <v>30</v>
      </c>
    </row>
    <row r="21" spans="1:12">
      <c r="C21" s="14" t="s">
        <v>4</v>
      </c>
      <c r="D21" s="35">
        <v>0</v>
      </c>
      <c r="E21" s="35"/>
      <c r="F21" s="35">
        <v>1200</v>
      </c>
      <c r="G21" s="1"/>
      <c r="H21" s="35">
        <f t="shared" si="1"/>
        <v>-1200</v>
      </c>
      <c r="J21" s="27">
        <f t="shared" si="2"/>
        <v>0</v>
      </c>
      <c r="L21" t="s">
        <v>39</v>
      </c>
    </row>
    <row r="22" spans="1:12">
      <c r="C22" s="14"/>
      <c r="D22" s="35">
        <v>200</v>
      </c>
      <c r="E22" s="35"/>
      <c r="F22" s="35"/>
      <c r="G22" s="1"/>
      <c r="H22" s="35"/>
      <c r="J22" s="27"/>
      <c r="L22" t="s">
        <v>36</v>
      </c>
    </row>
    <row r="23" spans="1:12">
      <c r="C23" s="14" t="s">
        <v>5</v>
      </c>
      <c r="D23" s="35"/>
      <c r="E23" s="35"/>
      <c r="F23" s="35">
        <v>1200</v>
      </c>
      <c r="G23" s="1"/>
      <c r="H23" s="35">
        <f t="shared" si="1"/>
        <v>-1200</v>
      </c>
      <c r="J23" s="27">
        <f t="shared" si="2"/>
        <v>0</v>
      </c>
      <c r="L23" s="46" t="s">
        <v>37</v>
      </c>
    </row>
    <row r="24" spans="1:12">
      <c r="C24" s="14"/>
      <c r="D24" s="35"/>
      <c r="E24" s="35"/>
      <c r="F24" s="35"/>
      <c r="G24" s="1"/>
      <c r="H24" s="35"/>
      <c r="J24" s="27"/>
      <c r="L24" s="34"/>
    </row>
    <row r="25" spans="1:12">
      <c r="B25" s="1" t="s">
        <v>31</v>
      </c>
      <c r="C25" s="14" t="s">
        <v>32</v>
      </c>
      <c r="D25" s="35">
        <v>5250</v>
      </c>
      <c r="E25" s="35"/>
      <c r="F25" s="35">
        <v>5250</v>
      </c>
      <c r="G25" s="1"/>
      <c r="H25" s="35"/>
      <c r="J25" s="27"/>
      <c r="L25" s="34"/>
    </row>
    <row r="26" spans="1:12">
      <c r="A26" s="13" t="s">
        <v>18</v>
      </c>
      <c r="B26" s="13"/>
      <c r="D26" s="1"/>
      <c r="E26" s="1"/>
      <c r="F26" s="1"/>
      <c r="G26" s="1"/>
      <c r="H26" s="1"/>
    </row>
    <row r="27" spans="1:12" ht="32.25" customHeight="1" thickBot="1">
      <c r="D27" s="41">
        <f>SUM(D11:D25)</f>
        <v>66992.429999999993</v>
      </c>
      <c r="E27" s="1"/>
      <c r="F27" s="41">
        <f>SUM(F11:F25)</f>
        <v>72550</v>
      </c>
      <c r="G27" s="1"/>
      <c r="H27" s="42">
        <f>SUM(H12:H23)</f>
        <v>-6157.57</v>
      </c>
      <c r="J27" s="33">
        <f>D27/F27</f>
        <v>0.92339669193659535</v>
      </c>
      <c r="L27" s="34" t="s">
        <v>20</v>
      </c>
    </row>
    <row r="29" spans="1:12">
      <c r="B29" s="1" t="s">
        <v>34</v>
      </c>
      <c r="F29" s="45">
        <f>F8-F27</f>
        <v>2450</v>
      </c>
    </row>
    <row r="31" spans="1:12">
      <c r="A31" s="1" t="s">
        <v>35</v>
      </c>
      <c r="D31" s="45">
        <f>D8-(D27+D29)</f>
        <v>8007.570000000007</v>
      </c>
      <c r="E31" s="45"/>
      <c r="F31" s="45">
        <f>F8-(F27+F29)</f>
        <v>0</v>
      </c>
      <c r="L31" t="s">
        <v>38</v>
      </c>
    </row>
    <row r="36" spans="14:14">
      <c r="N36" s="32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Green</dc:creator>
  <cp:lastModifiedBy>Jo Ellen Green Kaiser</cp:lastModifiedBy>
  <dcterms:created xsi:type="dcterms:W3CDTF">2017-11-14T21:39:12Z</dcterms:created>
  <dcterms:modified xsi:type="dcterms:W3CDTF">2018-07-19T00:03:15Z</dcterms:modified>
</cp:coreProperties>
</file>