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0" i="1" l="1"/>
  <c r="C16" i="1"/>
  <c r="C4" i="1"/>
  <c r="C38" i="1"/>
  <c r="C37" i="1"/>
  <c r="C28" i="1"/>
  <c r="C34" i="1"/>
  <c r="C32" i="1"/>
  <c r="C31" i="1"/>
  <c r="C7" i="1"/>
  <c r="C8" i="1"/>
  <c r="C13" i="1"/>
  <c r="C12" i="1"/>
  <c r="C20" i="1"/>
</calcChain>
</file>

<file path=xl/sharedStrings.xml><?xml version="1.0" encoding="utf-8"?>
<sst xmlns="http://schemas.openxmlformats.org/spreadsheetml/2006/main" count="39" uniqueCount="39">
  <si>
    <t>Budget for No Secrets</t>
  </si>
  <si>
    <t>Revenue</t>
  </si>
  <si>
    <t>Expenses</t>
  </si>
  <si>
    <t>Travel</t>
  </si>
  <si>
    <t>Meals</t>
  </si>
  <si>
    <t>Gavin MacFadyn</t>
  </si>
  <si>
    <t xml:space="preserve">28.59/person </t>
  </si>
  <si>
    <t xml:space="preserve">Assume 60 people? </t>
  </si>
  <si>
    <t>amalia or Steven</t>
  </si>
  <si>
    <t>Trevor or EFF</t>
  </si>
  <si>
    <t>Kelley, Tor</t>
  </si>
  <si>
    <t>Diana, Guardian</t>
  </si>
  <si>
    <t>Room</t>
  </si>
  <si>
    <t>$99/night</t>
  </si>
  <si>
    <t>5 speakers* 2 nights</t>
  </si>
  <si>
    <t>Room Rental</t>
  </si>
  <si>
    <t>Fee (level 1)</t>
  </si>
  <si>
    <t>$25/person</t>
  </si>
  <si>
    <t>Fee (level 2)</t>
  </si>
  <si>
    <t>$125/person</t>
  </si>
  <si>
    <t>IIT Sponsorship</t>
  </si>
  <si>
    <t>subtotal Conf</t>
  </si>
  <si>
    <t>subtotal speakers</t>
  </si>
  <si>
    <t>subtotal travel</t>
  </si>
  <si>
    <t>processing charge</t>
  </si>
  <si>
    <t>overhead</t>
  </si>
  <si>
    <t>fiscal sponsor</t>
  </si>
  <si>
    <t>subtotal sponsor</t>
  </si>
  <si>
    <t>subtotal conf fees</t>
  </si>
  <si>
    <t>airfare + cab</t>
  </si>
  <si>
    <t>Hotel tax 16.4%</t>
  </si>
  <si>
    <t>subtotal hotel</t>
  </si>
  <si>
    <t xml:space="preserve">Balance </t>
  </si>
  <si>
    <t>speaker cost</t>
  </si>
  <si>
    <t>conf cost</t>
  </si>
  <si>
    <t>Balance</t>
  </si>
  <si>
    <t>online ticket vendor</t>
  </si>
  <si>
    <t>TMC members, nonprofits, students (40)</t>
  </si>
  <si>
    <t>For profit journalists, lawyers (20)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</si>
</sst>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scheme val="minor"/>
    </font>
    <font>
      <b/>
      <sz val="12"/>
      <color rgb="FF008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"/>
      <name val="Calibri"/>
      <scheme val="minor"/>
    </font>
    <font>
      <sz val="12"/>
      <color rgb="FF008000"/>
      <name val="Calibri"/>
      <scheme val="minor"/>
    </font>
    <font>
      <sz val="12"/>
      <color rgb="FF3366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0" xfId="0" applyFont="1"/>
    <xf numFmtId="164" fontId="0" fillId="0" borderId="0" xfId="0" applyNumberFormat="1"/>
    <xf numFmtId="164" fontId="1" fillId="0" borderId="0" xfId="0" applyNumberFormat="1" applyFont="1"/>
    <xf numFmtId="164" fontId="0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0" fontId="3" fillId="0" borderId="0" xfId="0" applyFont="1"/>
    <xf numFmtId="0" fontId="2" fillId="0" borderId="0" xfId="0" applyFont="1"/>
    <xf numFmtId="0" fontId="6" fillId="0" borderId="0" xfId="0" applyFont="1"/>
    <xf numFmtId="164" fontId="6" fillId="0" borderId="0" xfId="0" applyNumberFormat="1" applyFont="1"/>
    <xf numFmtId="0" fontId="1" fillId="2" borderId="0" xfId="0" applyFont="1" applyFill="1"/>
    <xf numFmtId="0" fontId="0" fillId="2" borderId="0" xfId="0" applyFill="1"/>
    <xf numFmtId="164" fontId="1" fillId="2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topLeftCell="A4" workbookViewId="0">
      <selection activeCell="F21" sqref="F21"/>
    </sheetView>
  </sheetViews>
  <sheetFormatPr baseColWidth="10" defaultRowHeight="15" x14ac:dyDescent="0"/>
  <cols>
    <col min="1" max="1" width="13.5" customWidth="1"/>
    <col min="2" max="2" width="15.83203125" bestFit="1" customWidth="1"/>
    <col min="3" max="3" width="10.83203125" style="3"/>
  </cols>
  <sheetData>
    <row r="1" spans="1:4">
      <c r="A1" t="s">
        <v>0</v>
      </c>
    </row>
    <row r="4" spans="1:4" s="13" customFormat="1">
      <c r="A4" s="12" t="s">
        <v>1</v>
      </c>
      <c r="C4" s="14">
        <f>C8+C13</f>
        <v>7975</v>
      </c>
    </row>
    <row r="5" spans="1:4">
      <c r="A5" s="1"/>
    </row>
    <row r="6" spans="1:4">
      <c r="A6" s="2" t="s">
        <v>20</v>
      </c>
      <c r="C6" s="3">
        <v>5000</v>
      </c>
    </row>
    <row r="7" spans="1:4">
      <c r="A7" s="2"/>
      <c r="B7" t="s">
        <v>25</v>
      </c>
      <c r="C7" s="3">
        <f>0.07*C6</f>
        <v>350.00000000000006</v>
      </c>
      <c r="D7" t="s">
        <v>26</v>
      </c>
    </row>
    <row r="8" spans="1:4">
      <c r="A8" s="2"/>
      <c r="B8" s="8" t="s">
        <v>27</v>
      </c>
      <c r="C8" s="7">
        <f>C6-C7</f>
        <v>4650</v>
      </c>
    </row>
    <row r="10" spans="1:4">
      <c r="A10" t="s">
        <v>16</v>
      </c>
      <c r="B10" t="s">
        <v>17</v>
      </c>
      <c r="C10" s="3">
        <v>1000</v>
      </c>
      <c r="D10" t="s">
        <v>37</v>
      </c>
    </row>
    <row r="11" spans="1:4">
      <c r="A11" t="s">
        <v>18</v>
      </c>
      <c r="B11" t="s">
        <v>19</v>
      </c>
      <c r="C11" s="3">
        <v>2500</v>
      </c>
      <c r="D11" t="s">
        <v>38</v>
      </c>
    </row>
    <row r="12" spans="1:4">
      <c r="B12" t="s">
        <v>24</v>
      </c>
      <c r="C12" s="3">
        <f>(0.05*SUM(C10:C11))</f>
        <v>175</v>
      </c>
      <c r="D12" t="s">
        <v>36</v>
      </c>
    </row>
    <row r="13" spans="1:4" s="1" customFormat="1">
      <c r="B13" s="9" t="s">
        <v>28</v>
      </c>
      <c r="C13" s="6">
        <f>SUM(C10:C11)-C12</f>
        <v>3325</v>
      </c>
    </row>
    <row r="16" spans="1:4" s="13" customFormat="1">
      <c r="A16" s="12" t="s">
        <v>2</v>
      </c>
      <c r="C16" s="14">
        <f>C20+C28+C32</f>
        <v>7914.3600000000006</v>
      </c>
    </row>
    <row r="17" spans="1:4">
      <c r="A17" s="1"/>
    </row>
    <row r="18" spans="1:4">
      <c r="A18" s="2" t="s">
        <v>15</v>
      </c>
      <c r="C18" s="3">
        <v>1242</v>
      </c>
    </row>
    <row r="19" spans="1:4" s="2" customFormat="1">
      <c r="A19" s="2" t="s">
        <v>4</v>
      </c>
      <c r="B19" s="2" t="s">
        <v>6</v>
      </c>
      <c r="C19" s="5">
        <v>1720</v>
      </c>
      <c r="D19" s="2" t="s">
        <v>7</v>
      </c>
    </row>
    <row r="20" spans="1:4" s="1" customFormat="1">
      <c r="B20" s="9" t="s">
        <v>21</v>
      </c>
      <c r="C20" s="6">
        <f>SUM(C18:C19)</f>
        <v>2962</v>
      </c>
    </row>
    <row r="21" spans="1:4" s="2" customFormat="1">
      <c r="C21" s="5"/>
    </row>
    <row r="23" spans="1:4" s="2" customFormat="1">
      <c r="A23" s="2" t="s">
        <v>3</v>
      </c>
      <c r="B23" s="2" t="s">
        <v>5</v>
      </c>
      <c r="C23" s="5">
        <v>2000</v>
      </c>
      <c r="D23" s="2" t="s">
        <v>29</v>
      </c>
    </row>
    <row r="24" spans="1:4">
      <c r="B24" t="s">
        <v>8</v>
      </c>
      <c r="C24" s="3">
        <v>500</v>
      </c>
    </row>
    <row r="25" spans="1:4">
      <c r="B25" t="s">
        <v>9</v>
      </c>
      <c r="C25" s="3">
        <v>500</v>
      </c>
    </row>
    <row r="26" spans="1:4">
      <c r="B26" t="s">
        <v>10</v>
      </c>
      <c r="C26" s="3">
        <v>400</v>
      </c>
    </row>
    <row r="27" spans="1:4">
      <c r="B27" t="s">
        <v>11</v>
      </c>
      <c r="C27" s="3">
        <v>400</v>
      </c>
    </row>
    <row r="28" spans="1:4" s="1" customFormat="1">
      <c r="B28" s="10" t="s">
        <v>23</v>
      </c>
      <c r="C28" s="11">
        <f>SUM(C23:C27)</f>
        <v>3800</v>
      </c>
    </row>
    <row r="29" spans="1:4" s="1" customFormat="1">
      <c r="C29" s="4"/>
    </row>
    <row r="30" spans="1:4" s="2" customFormat="1">
      <c r="A30" s="2" t="s">
        <v>12</v>
      </c>
      <c r="B30" s="2" t="s">
        <v>13</v>
      </c>
      <c r="C30" s="5">
        <v>990</v>
      </c>
      <c r="D30" s="2" t="s">
        <v>14</v>
      </c>
    </row>
    <row r="31" spans="1:4" s="2" customFormat="1">
      <c r="B31" s="2" t="s">
        <v>30</v>
      </c>
      <c r="C31" s="5">
        <f>0.164*C30</f>
        <v>162.36000000000001</v>
      </c>
    </row>
    <row r="32" spans="1:4" s="2" customFormat="1">
      <c r="B32" s="10" t="s">
        <v>31</v>
      </c>
      <c r="C32" s="11">
        <f>SUM(C30:C31)</f>
        <v>1152.3600000000001</v>
      </c>
    </row>
    <row r="33" spans="1:3" s="2" customFormat="1">
      <c r="C33" s="5"/>
    </row>
    <row r="34" spans="1:3" s="1" customFormat="1">
      <c r="B34" s="8" t="s">
        <v>22</v>
      </c>
      <c r="C34" s="7">
        <f>C28+C32</f>
        <v>4952.3600000000006</v>
      </c>
    </row>
    <row r="37" spans="1:3">
      <c r="A37" t="s">
        <v>32</v>
      </c>
      <c r="B37" t="s">
        <v>33</v>
      </c>
      <c r="C37" s="15">
        <f>C8-C34</f>
        <v>-302.36000000000058</v>
      </c>
    </row>
    <row r="38" spans="1:3">
      <c r="B38" t="s">
        <v>34</v>
      </c>
      <c r="C38" s="16">
        <f>C13-C20</f>
        <v>363</v>
      </c>
    </row>
    <row r="40" spans="1:3" s="12" customFormat="1">
      <c r="A40" s="12" t="s">
        <v>35</v>
      </c>
      <c r="C40" s="14">
        <f>C37+C38</f>
        <v>60.639999999999418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2013-11-21T02:53:49Z</dcterms:created>
  <dcterms:modified xsi:type="dcterms:W3CDTF">2013-11-21T17:45:13Z</dcterms:modified>
</cp:coreProperties>
</file>