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140" yWindow="60" windowWidth="25580" windowHeight="18920" tabRatio="500"/>
  </bookViews>
  <sheets>
    <sheet name="Budget" sheetId="2" r:id="rId1"/>
    <sheet name="Annual Meeting" sheetId="5" r:id="rId2"/>
    <sheet name="Vocus" sheetId="3" r:id="rId3"/>
    <sheet name="What Counts" sheetId="4" r:id="rId4"/>
  </sheets>
  <externalReferences>
    <externalReference r:id="rId5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7" i="5" l="1"/>
  <c r="C73" i="2"/>
  <c r="C75" i="2"/>
  <c r="C111" i="2"/>
  <c r="C114" i="2"/>
  <c r="C107" i="2"/>
  <c r="C100" i="2"/>
  <c r="C85" i="2"/>
  <c r="C93" i="2"/>
  <c r="C56" i="2"/>
  <c r="C53" i="2"/>
  <c r="C39" i="2"/>
  <c r="C35" i="2"/>
  <c r="C16" i="2"/>
  <c r="B25" i="2"/>
  <c r="B26" i="2"/>
  <c r="B30" i="2"/>
  <c r="B31" i="2"/>
  <c r="B35" i="2"/>
  <c r="B16" i="2"/>
  <c r="B39" i="2"/>
  <c r="B100" i="2"/>
  <c r="B53" i="2"/>
  <c r="B56" i="2"/>
  <c r="B66" i="2"/>
  <c r="B73" i="2"/>
  <c r="B75" i="2"/>
  <c r="B85" i="2"/>
  <c r="B93" i="2"/>
  <c r="B105" i="2"/>
  <c r="B107" i="2"/>
  <c r="B111" i="2"/>
  <c r="D19" i="5"/>
  <c r="D23" i="5"/>
  <c r="D32" i="5"/>
  <c r="B4" i="5"/>
  <c r="B11" i="5"/>
  <c r="B8" i="5"/>
  <c r="B12" i="5"/>
  <c r="I40" i="5"/>
  <c r="M25" i="5"/>
  <c r="O25" i="5"/>
  <c r="P25" i="5"/>
  <c r="O26" i="5"/>
  <c r="O27" i="5"/>
  <c r="D40" i="5"/>
  <c r="D46" i="5"/>
  <c r="D55" i="5"/>
  <c r="D57" i="5"/>
  <c r="D59" i="5"/>
  <c r="B18" i="5"/>
  <c r="D60" i="5"/>
  <c r="D61" i="5"/>
  <c r="C19" i="5"/>
  <c r="C23" i="5"/>
  <c r="C32" i="5"/>
  <c r="N25" i="5"/>
  <c r="N26" i="5"/>
  <c r="N27" i="5"/>
  <c r="C40" i="5"/>
  <c r="C46" i="5"/>
  <c r="C55" i="5"/>
  <c r="C57" i="5"/>
  <c r="C59" i="5"/>
  <c r="C60" i="5"/>
  <c r="C61" i="5"/>
  <c r="G23" i="5"/>
  <c r="G32" i="5"/>
  <c r="G40" i="5"/>
  <c r="G46" i="5"/>
  <c r="G55" i="5"/>
  <c r="G57" i="5"/>
  <c r="G59" i="5"/>
  <c r="F23" i="5"/>
  <c r="F32" i="5"/>
  <c r="F40" i="5"/>
  <c r="F46" i="5"/>
  <c r="F55" i="5"/>
  <c r="F57" i="5"/>
  <c r="F59" i="5"/>
  <c r="B16" i="5"/>
  <c r="B19" i="5"/>
  <c r="B23" i="5"/>
  <c r="B32" i="5"/>
  <c r="B46" i="5"/>
  <c r="B55" i="5"/>
  <c r="B57" i="5"/>
  <c r="B59" i="5"/>
  <c r="L26" i="5"/>
  <c r="L25" i="5"/>
  <c r="D21" i="2"/>
  <c r="D35" i="2"/>
  <c r="D37" i="2"/>
  <c r="D16" i="2"/>
  <c r="D39" i="2"/>
  <c r="D53" i="2"/>
  <c r="D56" i="2"/>
  <c r="D75" i="2"/>
  <c r="D93" i="2"/>
  <c r="D107" i="2"/>
  <c r="D111" i="2"/>
  <c r="D114" i="2"/>
  <c r="I37" i="3"/>
  <c r="G9" i="4"/>
  <c r="E9" i="4"/>
  <c r="B18" i="4"/>
  <c r="B22" i="4"/>
  <c r="B114" i="2"/>
</calcChain>
</file>

<file path=xl/sharedStrings.xml><?xml version="1.0" encoding="utf-8"?>
<sst xmlns="http://schemas.openxmlformats.org/spreadsheetml/2006/main" count="337" uniqueCount="307">
  <si>
    <t>Revenue</t>
  </si>
  <si>
    <t>Actual 2014</t>
  </si>
  <si>
    <t>Actual 2013</t>
  </si>
  <si>
    <t>Non-Member Meeting Fees</t>
  </si>
  <si>
    <t>Sponsorships</t>
  </si>
  <si>
    <t>Member Fees</t>
  </si>
  <si>
    <t>Restricted Donations</t>
  </si>
  <si>
    <t>From TMC members</t>
  </si>
  <si>
    <t>Unrestricted Donations</t>
  </si>
  <si>
    <t>Via Conference website</t>
  </si>
  <si>
    <t>Total Revenue</t>
  </si>
  <si>
    <t>Expenses</t>
  </si>
  <si>
    <t>Event Rental</t>
  </si>
  <si>
    <t>Reception</t>
  </si>
  <si>
    <t>Meeting Rooms</t>
  </si>
  <si>
    <t>Free with hotel block (2013)</t>
  </si>
  <si>
    <t>Fri Night Venue</t>
  </si>
  <si>
    <t>Party</t>
  </si>
  <si>
    <t>Event Rental Taxes</t>
  </si>
  <si>
    <t>Subtotal</t>
  </si>
  <si>
    <t>Meals &amp; Entertainment</t>
  </si>
  <si>
    <t>Thursday Meetings</t>
  </si>
  <si>
    <t>Coffee Only, no Lunch provided</t>
  </si>
  <si>
    <t>Thursday Reception</t>
  </si>
  <si>
    <t>Drinks for 50 @7.25/person</t>
  </si>
  <si>
    <t>Friday Meetings</t>
  </si>
  <si>
    <t>AM Coffee, Lunch, PM Break</t>
  </si>
  <si>
    <t>Friday Party</t>
  </si>
  <si>
    <t>Beer/Snacks</t>
  </si>
  <si>
    <t>Saturday AM Meetings</t>
  </si>
  <si>
    <t>AM Coffee, Lunch</t>
  </si>
  <si>
    <t>Travel &amp; Hotel</t>
  </si>
  <si>
    <t xml:space="preserve">  Volunteer Manager</t>
  </si>
  <si>
    <t xml:space="preserve">  Guest Speakers</t>
  </si>
  <si>
    <t>hotel (800) plane (281) and cab (20)</t>
  </si>
  <si>
    <t>Supplies and Misc</t>
  </si>
  <si>
    <t xml:space="preserve">  Website</t>
  </si>
  <si>
    <t>conference website (modelsmith)</t>
  </si>
  <si>
    <t xml:space="preserve">  Supplies</t>
  </si>
  <si>
    <t>markers,nametags etc.</t>
  </si>
  <si>
    <t xml:space="preserve">  Printing</t>
  </si>
  <si>
    <t xml:space="preserve">  Postage</t>
  </si>
  <si>
    <t>baggage on plane vs mailing</t>
  </si>
  <si>
    <t xml:space="preserve">  Equipment Rental</t>
  </si>
  <si>
    <t>Total Expenses</t>
  </si>
  <si>
    <t>Balance</t>
  </si>
  <si>
    <t>2015 Annual Meeting Budget</t>
  </si>
  <si>
    <t>TMC Budget 2015</t>
  </si>
  <si>
    <t>AAN-TMC Budget</t>
  </si>
  <si>
    <t xml:space="preserve">  Director Travel</t>
  </si>
  <si>
    <t xml:space="preserve">  Staff Travel</t>
  </si>
  <si>
    <t>AAN Budget 2015</t>
  </si>
  <si>
    <t>Exhibitors</t>
  </si>
  <si>
    <t>200 AAN individuals (100 AAN orgs)</t>
  </si>
  <si>
    <t>90 TMC individuals (45-50 TMC orgs)</t>
  </si>
  <si>
    <t>20 exhibitors/sponsors</t>
  </si>
  <si>
    <t>20 speakers/guests</t>
  </si>
  <si>
    <t>15 non-members</t>
  </si>
  <si>
    <t>350 total attending conference</t>
  </si>
  <si>
    <t>200 at any one time at conference</t>
  </si>
  <si>
    <t>10am Coffee x Th, Fri, Sat</t>
  </si>
  <si>
    <t>12ish lunch box x Th, Fri</t>
  </si>
  <si>
    <t>3 ish coffee x Wed, Th, Fri</t>
  </si>
  <si>
    <t>evening receptions/parties X Th, Fri</t>
  </si>
  <si>
    <t>Revenue in red is budgeted but not actual.</t>
  </si>
  <si>
    <t>Unrestricted Grants</t>
    <phoneticPr fontId="0" type="noConversion"/>
  </si>
  <si>
    <t>Wallace Global</t>
  </si>
  <si>
    <t>Restricted Grants</t>
  </si>
  <si>
    <t>Media Democracy Fund (MPREP)</t>
  </si>
  <si>
    <t>Total Grant Funding</t>
  </si>
  <si>
    <t>Donations</t>
  </si>
  <si>
    <t>Individual Donor Campaign</t>
  </si>
  <si>
    <t>Major Donors</t>
  </si>
  <si>
    <t>Total Donations</t>
  </si>
  <si>
    <t>Annual Meeting</t>
    <phoneticPr fontId="0" type="noConversion"/>
  </si>
  <si>
    <t>Total Sponsorships</t>
  </si>
  <si>
    <t>Earned Revenue</t>
  </si>
  <si>
    <t>Memberships</t>
  </si>
  <si>
    <t>Innovation/Incubation Lab Fees</t>
    <phoneticPr fontId="0" type="noConversion"/>
  </si>
  <si>
    <t>Non-Member Annual Meeting Reg Fees</t>
  </si>
  <si>
    <t>Total Earned Revenue</t>
    <phoneticPr fontId="0" type="noConversion"/>
  </si>
  <si>
    <t>Expense</t>
  </si>
  <si>
    <t>General Operations Expense</t>
  </si>
  <si>
    <t>Personnel</t>
  </si>
  <si>
    <t>Salaries--FTE</t>
  </si>
  <si>
    <t>benefits</t>
  </si>
  <si>
    <t>Contractors</t>
  </si>
  <si>
    <t>communications associate ($15/hr * 10 hrs)</t>
  </si>
  <si>
    <r>
      <t xml:space="preserve">Web Tech </t>
    </r>
    <r>
      <rPr>
        <sz val="10"/>
        <rFont val="Verdana"/>
      </rPr>
      <t>Consultant</t>
    </r>
  </si>
  <si>
    <t>Contractor Reimbursement (not conf)</t>
  </si>
  <si>
    <t xml:space="preserve">Total Personnel </t>
  </si>
  <si>
    <t>Fiscal Sponsor Fee (7% of all grants)</t>
  </si>
  <si>
    <t>Office supplies</t>
    <phoneticPr fontId="0" type="noConversion"/>
  </si>
  <si>
    <t>Communications (webhost, webinar software, urls)</t>
  </si>
  <si>
    <t>Vocus</t>
  </si>
  <si>
    <t>Non-TMC Conf/Org Registration</t>
  </si>
  <si>
    <t>Travel/Lodging</t>
  </si>
  <si>
    <t>Entertainment/Meals (non conf)</t>
  </si>
  <si>
    <t>Total General Operations Expense</t>
  </si>
  <si>
    <t>Project Expense</t>
    <phoneticPr fontId="0" type="noConversion"/>
  </si>
  <si>
    <t>Membership</t>
  </si>
  <si>
    <t>TMC Annual Meeting</t>
  </si>
  <si>
    <t>Regional Meetings</t>
  </si>
  <si>
    <r>
      <t>Metrics</t>
    </r>
    <r>
      <rPr>
        <b/>
        <sz val="10"/>
        <rFont val="Verdana"/>
        <family val="2"/>
      </rPr>
      <t xml:space="preserve"> Lab</t>
    </r>
  </si>
  <si>
    <t>Contingency</t>
  </si>
  <si>
    <t>Total Metrics Experiment</t>
  </si>
  <si>
    <t>Media Policy Reporting and Education Program</t>
  </si>
  <si>
    <t>FNP (2100)</t>
  </si>
  <si>
    <r>
      <t>Staff Time ($</t>
    </r>
    <r>
      <rPr>
        <sz val="10"/>
        <rFont val="Verdana"/>
      </rPr>
      <t>12,000</t>
    </r>
    <r>
      <rPr>
        <sz val="10"/>
        <rFont val="Verdana"/>
      </rPr>
      <t>)</t>
    </r>
  </si>
  <si>
    <t>MPREP Reporting Fund</t>
  </si>
  <si>
    <t>MP Ed and Reporting Total</t>
    <phoneticPr fontId="0" type="noConversion"/>
  </si>
  <si>
    <t>Total Project Expense (Direct Costs)</t>
  </si>
  <si>
    <t>Balance</t>
    <phoneticPr fontId="0" type="noConversion"/>
  </si>
  <si>
    <t>Member Annual Meeting Reg Fees</t>
  </si>
  <si>
    <t>Vocus Subscriptions</t>
  </si>
  <si>
    <t>What Counts Subscriptions</t>
  </si>
  <si>
    <t>Legal (merger)</t>
  </si>
  <si>
    <t>Bookkeeping (merger)</t>
  </si>
  <si>
    <t>Retreat Facilitator</t>
  </si>
  <si>
    <t>Services</t>
  </si>
  <si>
    <t xml:space="preserve">Administrative </t>
  </si>
  <si>
    <t>Program-General</t>
  </si>
  <si>
    <t>What Counts (9/14-8/15)</t>
  </si>
  <si>
    <t>Vocus (1/15-12/15)</t>
  </si>
  <si>
    <t>Retreat</t>
  </si>
  <si>
    <t>Merger</t>
  </si>
  <si>
    <t>TotalMerger Cost</t>
  </si>
  <si>
    <t>12 hrs @ $250</t>
  </si>
  <si>
    <t>Special audit? Placeholder</t>
  </si>
  <si>
    <t>Carryover Revenue from 2014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</si>
  <si>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</si>
  <si>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</si>
  <si>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</si>
  <si>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</si>
  <si>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</si>
  <si>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</si>
  <si>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</si>
  <si>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</si>
  <si>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>PAID</t>
  </si>
  <si>
    <t>Ave. email/mo</t>
  </si>
  <si>
    <t>Percent</t>
  </si>
  <si>
    <t>Cost to Realm</t>
  </si>
  <si>
    <t>INVOICED</t>
  </si>
  <si>
    <t xml:space="preserve">Cost Formula: </t>
  </si>
  <si>
    <t xml:space="preserve">What Counts 12 mo Contract (1M email/mo) </t>
  </si>
  <si>
    <t>FNP Charge (7%)</t>
  </si>
  <si>
    <t>TMC Admin ($100/mo)</t>
  </si>
  <si>
    <t>Total Cost to TMC:</t>
  </si>
  <si>
    <t>Skype Calls</t>
  </si>
  <si>
    <t>Outlet</t>
  </si>
  <si>
    <t>Name</t>
  </si>
  <si>
    <t>phone</t>
  </si>
  <si>
    <t>email</t>
  </si>
  <si>
    <t>Address</t>
  </si>
  <si>
    <t>Paid 2014</t>
  </si>
  <si>
    <t>Purchaser</t>
  </si>
  <si>
    <t>TMC</t>
  </si>
  <si>
    <t>Jo Ellen Kaiser</t>
  </si>
  <si>
    <t>Jkaiser</t>
  </si>
  <si>
    <t>tmc$12345</t>
  </si>
  <si>
    <t>joellen@themediaconsortium.com</t>
  </si>
  <si>
    <t>COST</t>
  </si>
  <si>
    <t>yes</t>
  </si>
  <si>
    <t>AlterNet</t>
  </si>
  <si>
    <t>Roxanne Cooper</t>
  </si>
  <si>
    <t>Rcooper</t>
  </si>
  <si>
    <t>alt0002</t>
  </si>
  <si>
    <t>roxanne@alternet.org</t>
  </si>
  <si>
    <t>$500 shared seat</t>
  </si>
  <si>
    <t>Margaret Lucas</t>
  </si>
  <si>
    <t>Mlucas</t>
  </si>
  <si>
    <t>alt0003</t>
  </si>
  <si>
    <t>margaret@alternet.org</t>
  </si>
  <si>
    <t>paid</t>
  </si>
  <si>
    <t>Care2</t>
  </si>
  <si>
    <t>Joe Baker</t>
  </si>
  <si>
    <t>joe@care2team.com</t>
  </si>
  <si>
    <t>$500/yr, shared seat</t>
  </si>
  <si>
    <t>Emily Logan</t>
  </si>
  <si>
    <t>Elogan</t>
  </si>
  <si>
    <t>care0003</t>
  </si>
  <si>
    <t>emily@care2team.com</t>
  </si>
  <si>
    <t>City Limits</t>
  </si>
  <si>
    <t>Lori Schwab</t>
  </si>
  <si>
    <t>Lschwab</t>
  </si>
  <si>
    <t>cityl0003</t>
  </si>
  <si>
    <t>lori@citylimits.org.</t>
  </si>
  <si>
    <t>$500/yr max, shared seat ok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</si>
  <si>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</si>
  <si>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</si>
  <si>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</si>
  <si>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</si>
  <si>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</si>
  <si>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</si>
  <si>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</si>
  <si>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Mike Maxwell</t>
  </si>
  <si>
    <t>0002</t>
  </si>
  <si>
    <t>hcn0002</t>
  </si>
  <si>
    <t>mikem@hcn.org</t>
  </si>
  <si>
    <t>JoAnn Kalenak</t>
  </si>
  <si>
    <t>JKalenak</t>
  </si>
  <si>
    <t>hcn0003</t>
  </si>
  <si>
    <t>joann@hcn.org</t>
  </si>
  <si>
    <t>gretchen@hcn.org</t>
  </si>
  <si>
    <t>In These Times</t>
  </si>
  <si>
    <t>Alex Lubben</t>
  </si>
  <si>
    <t>ALubben</t>
  </si>
  <si>
    <t>itt0003</t>
  </si>
  <si>
    <t>Alexlubben@gmail.com</t>
  </si>
  <si>
    <t>2040 N Milwaukee Ave, Chicago IL 60647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</si>
  <si>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</si>
  <si>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</si>
  <si>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</si>
  <si>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</si>
  <si>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</si>
  <si>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</si>
  <si>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</si>
  <si>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</si>
  <si>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</si>
  <si>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</si>
  <si>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 xml:space="preserve">$500/yr, shared seat 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</si>
  <si>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</si>
  <si>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</si>
  <si>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</si>
  <si>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</si>
  <si>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</si>
  <si>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</si>
  <si>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</si>
  <si>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</si>
  <si>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</si>
  <si>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</si>
  <si>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</si>
  <si>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</si>
  <si>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Tikkun</t>
  </si>
  <si>
    <t>Alana Price</t>
  </si>
  <si>
    <t>Aprice</t>
  </si>
  <si>
    <t>tikkun555</t>
  </si>
  <si>
    <t>(510) 644-1200</t>
  </si>
  <si>
    <t>alana@tikkun.org</t>
  </si>
  <si>
    <t>2342 Shattuck Ave, Berkeley, CA 94704</t>
  </si>
  <si>
    <t>AAN</t>
  </si>
  <si>
    <t>Jason Zaragoza</t>
  </si>
  <si>
    <t>Jzaragoza</t>
  </si>
  <si>
    <t>aan0002</t>
  </si>
  <si>
    <t>jzaragoza@aan.org</t>
  </si>
  <si>
    <t>1156 15th Street, N.W., Suite 1005</t>
  </si>
  <si>
    <t>500/yr shared seat</t>
  </si>
  <si>
    <t>Tschackelford</t>
  </si>
  <si>
    <t>aan0003</t>
  </si>
  <si>
    <t>tshackelford@aan.org</t>
  </si>
  <si>
    <t>Washington, D.C. 20005</t>
  </si>
  <si>
    <t>INCOME</t>
  </si>
  <si>
    <t>Paid</t>
  </si>
  <si>
    <t>FNP (1750)</t>
  </si>
  <si>
    <t>Exhibitor Fees</t>
  </si>
  <si>
    <t>Non Personnnel General Operating Expenses</t>
  </si>
  <si>
    <t>AAN=$225/person; TMC=$75 ave/ person</t>
  </si>
  <si>
    <t>Paid Attendees</t>
  </si>
  <si>
    <t>Non-Paying Attendees</t>
  </si>
  <si>
    <t xml:space="preserve">  Exhibitors</t>
  </si>
  <si>
    <t xml:space="preserve">  Volunteers/Staff</t>
  </si>
  <si>
    <t xml:space="preserve">  Speakers/Guests</t>
  </si>
  <si>
    <t xml:space="preserve">  Members</t>
  </si>
  <si>
    <t xml:space="preserve">  Non-Members (Full conf)</t>
  </si>
  <si>
    <t xml:space="preserve">  Non-Members (day rate)</t>
  </si>
  <si>
    <t>Total Attendees</t>
  </si>
  <si>
    <t>AAN-TMC</t>
  </si>
  <si>
    <t>full day=$250/perso; partial=$100/person</t>
  </si>
  <si>
    <t>per person=</t>
  </si>
  <si>
    <t>Assumptions</t>
  </si>
  <si>
    <t>AAN mem</t>
  </si>
  <si>
    <t>TMC mem</t>
  </si>
  <si>
    <t>Other</t>
  </si>
  <si>
    <t>Food/Bev</t>
  </si>
  <si>
    <t>Total</t>
  </si>
  <si>
    <t>Total Share</t>
  </si>
  <si>
    <t>A/V--use non-member fees to cover $3K of this cost???</t>
  </si>
  <si>
    <t>use non-member fees to cover AV cost</t>
  </si>
  <si>
    <t>Final Balance</t>
  </si>
  <si>
    <t>TMC to pay AAN value of D61</t>
  </si>
  <si>
    <t>Carryover Expense from 2014</t>
  </si>
  <si>
    <t>$10k closer to cost of moving the database</t>
  </si>
  <si>
    <t>CHSF: Mental Health Project (w AAN Foundation)</t>
  </si>
  <si>
    <t>Mental Health Reporting Project</t>
  </si>
  <si>
    <t>Project Management (5,000)</t>
  </si>
  <si>
    <t xml:space="preserve">Reporting Fund </t>
  </si>
  <si>
    <t>MH Project Total</t>
  </si>
  <si>
    <t>*More Travelre: AAN merger</t>
  </si>
  <si>
    <t>see merger below</t>
  </si>
  <si>
    <t>Capacity Grants (cont. from 2014)</t>
  </si>
  <si>
    <t>($1500 TMC, $500 AAN for Allison&amp;Jamie)</t>
  </si>
  <si>
    <t>Jo Ellen (6 months)</t>
  </si>
  <si>
    <t>MPREP Travel Fund</t>
  </si>
  <si>
    <t>Proposed</t>
  </si>
  <si>
    <r>
      <t>Voqal Fund (Metric</t>
    </r>
    <r>
      <rPr>
        <sz val="10"/>
        <rFont val="Verdana"/>
      </rPr>
      <t>Lab)</t>
    </r>
  </si>
  <si>
    <t>Police Surveillance Project Funding</t>
  </si>
  <si>
    <t>Total Proposed Revenue</t>
  </si>
  <si>
    <t>Staff Time (25,000)</t>
  </si>
  <si>
    <t>Restricted multiyear voqal grant</t>
  </si>
  <si>
    <t>Actual 2015</t>
  </si>
  <si>
    <t>Approved Budget (6 months)</t>
  </si>
  <si>
    <t>Quixote</t>
  </si>
  <si>
    <t>All revenue from annual meeting</t>
  </si>
  <si>
    <t>including all reg fees</t>
  </si>
  <si>
    <t>went to AAN to cover costs</t>
  </si>
  <si>
    <t>Contractor</t>
  </si>
  <si>
    <t>July meeting at SF--Travel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</si>
</sst>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0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Verdana"/>
      <family val="2"/>
    </font>
    <font>
      <b/>
      <sz val="10"/>
      <color indexed="10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b/>
      <sz val="12"/>
      <color theme="1"/>
      <name val="Arial"/>
    </font>
    <font>
      <sz val="12"/>
      <color theme="1"/>
      <name val="Arial"/>
    </font>
    <font>
      <b/>
      <sz val="12"/>
      <name val="Calibri"/>
      <scheme val="minor"/>
    </font>
    <font>
      <b/>
      <u/>
      <sz val="12"/>
      <name val="Calibri"/>
      <scheme val="minor"/>
    </font>
    <font>
      <b/>
      <sz val="12"/>
      <color rgb="FFFF0000"/>
      <name val="Calibri"/>
      <scheme val="minor"/>
    </font>
    <font>
      <u/>
      <sz val="12"/>
      <name val="Calibri"/>
      <scheme val="minor"/>
    </font>
    <font>
      <b/>
      <sz val="12"/>
      <color rgb="FF008000"/>
      <name val="Calibri"/>
      <scheme val="minor"/>
    </font>
    <font>
      <b/>
      <sz val="10"/>
      <color rgb="FFFF6600"/>
      <name val="Verdana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/>
    <xf numFmtId="0" fontId="5" fillId="0" borderId="0" xfId="0" applyFont="1"/>
    <xf numFmtId="0" fontId="8" fillId="0" borderId="0" xfId="0" applyFont="1"/>
    <xf numFmtId="164" fontId="8" fillId="2" borderId="0" xfId="0" applyNumberFormat="1" applyFont="1" applyFill="1"/>
    <xf numFmtId="164" fontId="3" fillId="2" borderId="0" xfId="0" applyNumberFormat="1" applyFont="1" applyFill="1"/>
    <xf numFmtId="0" fontId="8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3" fillId="3" borderId="0" xfId="0" applyNumberFormat="1" applyFont="1" applyFill="1"/>
    <xf numFmtId="164" fontId="0" fillId="3" borderId="0" xfId="0" applyNumberFormat="1" applyFont="1" applyFill="1"/>
    <xf numFmtId="0" fontId="0" fillId="0" borderId="0" xfId="0" applyFill="1"/>
    <xf numFmtId="164" fontId="0" fillId="4" borderId="0" xfId="0" applyNumberFormat="1" applyFill="1"/>
    <xf numFmtId="164" fontId="3" fillId="4" borderId="0" xfId="0" applyNumberFormat="1" applyFont="1" applyFill="1"/>
    <xf numFmtId="164" fontId="0" fillId="4" borderId="0" xfId="0" applyNumberFormat="1" applyFont="1" applyFill="1"/>
    <xf numFmtId="164" fontId="0" fillId="5" borderId="0" xfId="0" applyNumberFormat="1" applyFill="1"/>
    <xf numFmtId="164" fontId="3" fillId="5" borderId="0" xfId="0" applyNumberFormat="1" applyFont="1" applyFill="1"/>
    <xf numFmtId="164" fontId="0" fillId="5" borderId="0" xfId="0" applyNumberFormat="1" applyFont="1" applyFill="1"/>
    <xf numFmtId="0" fontId="0" fillId="5" borderId="0" xfId="0" applyFill="1"/>
    <xf numFmtId="164" fontId="4" fillId="4" borderId="0" xfId="0" applyNumberFormat="1" applyFont="1" applyFill="1"/>
    <xf numFmtId="164" fontId="5" fillId="4" borderId="0" xfId="0" applyNumberFormat="1" applyFont="1" applyFill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10" fillId="6" borderId="0" xfId="0" applyFont="1" applyFill="1"/>
    <xf numFmtId="0" fontId="11" fillId="0" borderId="0" xfId="0" applyFont="1"/>
    <xf numFmtId="0" fontId="12" fillId="0" borderId="0" xfId="0" applyFont="1"/>
    <xf numFmtId="0" fontId="3" fillId="5" borderId="0" xfId="0" applyFont="1" applyFill="1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0" fontId="1" fillId="0" borderId="0" xfId="0" applyFont="1" applyFill="1"/>
    <xf numFmtId="164" fontId="1" fillId="0" borderId="0" xfId="0" applyNumberFormat="1" applyFont="1"/>
    <xf numFmtId="0" fontId="13" fillId="0" borderId="0" xfId="0" applyFont="1"/>
    <xf numFmtId="165" fontId="13" fillId="0" borderId="0" xfId="0" applyNumberFormat="1" applyFont="1"/>
    <xf numFmtId="0" fontId="14" fillId="0" borderId="1" xfId="0" applyFont="1" applyBorder="1" applyAlignment="1">
      <alignment wrapText="1"/>
    </xf>
    <xf numFmtId="0" fontId="14" fillId="0" borderId="0" xfId="0" applyFont="1"/>
    <xf numFmtId="164" fontId="14" fillId="0" borderId="0" xfId="0" applyNumberFormat="1" applyFont="1"/>
    <xf numFmtId="165" fontId="14" fillId="0" borderId="0" xfId="0" applyNumberFormat="1" applyFont="1"/>
    <xf numFmtId="0" fontId="13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4" fillId="0" borderId="1" xfId="0" applyNumberFormat="1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165" fontId="14" fillId="0" borderId="1" xfId="0" applyNumberFormat="1" applyFont="1" applyBorder="1" applyAlignment="1">
      <alignment wrapText="1"/>
    </xf>
    <xf numFmtId="6" fontId="14" fillId="0" borderId="1" xfId="0" applyNumberFormat="1" applyFont="1" applyBorder="1" applyAlignment="1">
      <alignment vertical="center" wrapText="1"/>
    </xf>
    <xf numFmtId="6" fontId="13" fillId="0" borderId="0" xfId="0" applyNumberFormat="1" applyFont="1"/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wrapText="1"/>
    </xf>
    <xf numFmtId="165" fontId="13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5" fillId="0" borderId="0" xfId="0" applyFont="1"/>
    <xf numFmtId="165" fontId="15" fillId="0" borderId="0" xfId="0" applyNumberFormat="1" applyFont="1" applyAlignment="1">
      <alignment horizontal="left"/>
    </xf>
    <xf numFmtId="0" fontId="16" fillId="0" borderId="0" xfId="17" applyFont="1"/>
    <xf numFmtId="165" fontId="17" fillId="0" borderId="0" xfId="0" applyNumberFormat="1" applyFont="1" applyAlignment="1">
      <alignment horizontal="left"/>
    </xf>
    <xf numFmtId="0" fontId="18" fillId="0" borderId="0" xfId="17" applyFont="1"/>
    <xf numFmtId="165" fontId="19" fillId="0" borderId="0" xfId="0" applyNumberFormat="1" applyFont="1" applyAlignment="1">
      <alignment horizontal="left"/>
    </xf>
    <xf numFmtId="0" fontId="6" fillId="0" borderId="0" xfId="17"/>
    <xf numFmtId="165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17" applyAlignment="1">
      <alignment vertical="center" wrapText="1"/>
    </xf>
    <xf numFmtId="0" fontId="19" fillId="0" borderId="0" xfId="0" applyFont="1"/>
    <xf numFmtId="3" fontId="0" fillId="7" borderId="0" xfId="0" applyNumberFormat="1" applyFont="1" applyFill="1"/>
    <xf numFmtId="3" fontId="0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3" fillId="7" borderId="0" xfId="0" applyNumberFormat="1" applyFont="1" applyFill="1"/>
    <xf numFmtId="3" fontId="0" fillId="7" borderId="0" xfId="0" applyNumberFormat="1" applyFill="1"/>
    <xf numFmtId="3" fontId="9" fillId="7" borderId="0" xfId="0" applyNumberFormat="1" applyFont="1" applyFill="1"/>
    <xf numFmtId="3" fontId="20" fillId="7" borderId="0" xfId="0" applyNumberFormat="1" applyFont="1" applyFill="1"/>
    <xf numFmtId="3" fontId="0" fillId="7" borderId="0" xfId="0" quotePrefix="1" applyNumberFormat="1" applyFont="1" applyFill="1"/>
    <xf numFmtId="3" fontId="10" fillId="7" borderId="0" xfId="0" applyNumberFormat="1" applyFont="1" applyFill="1"/>
    <xf numFmtId="164" fontId="15" fillId="7" borderId="0" xfId="0" applyNumberFormat="1" applyFont="1" applyFill="1"/>
    <xf numFmtId="164" fontId="2" fillId="7" borderId="0" xfId="0" applyNumberFormat="1" applyFont="1" applyFill="1"/>
    <xf numFmtId="164" fontId="0" fillId="7" borderId="0" xfId="0" applyNumberFormat="1" applyFill="1"/>
    <xf numFmtId="3" fontId="2" fillId="7" borderId="0" xfId="0" applyNumberFormat="1" applyFont="1" applyFill="1"/>
    <xf numFmtId="1" fontId="0" fillId="4" borderId="0" xfId="0" applyNumberFormat="1" applyFill="1"/>
    <xf numFmtId="1" fontId="0" fillId="5" borderId="0" xfId="0" applyNumberFormat="1" applyFill="1"/>
    <xf numFmtId="1" fontId="0" fillId="3" borderId="0" xfId="0" applyNumberFormat="1" applyFill="1"/>
    <xf numFmtId="1" fontId="2" fillId="4" borderId="0" xfId="0" applyNumberFormat="1" applyFont="1" applyFill="1"/>
    <xf numFmtId="1" fontId="2" fillId="5" borderId="0" xfId="0" applyNumberFormat="1" applyFont="1" applyFill="1"/>
    <xf numFmtId="1" fontId="2" fillId="3" borderId="0" xfId="0" applyNumberFormat="1" applyFont="1" applyFill="1"/>
    <xf numFmtId="3" fontId="2" fillId="4" borderId="0" xfId="0" applyNumberFormat="1" applyFont="1" applyFill="1"/>
    <xf numFmtId="164" fontId="2" fillId="5" borderId="0" xfId="0" applyNumberFormat="1" applyFont="1" applyFill="1"/>
    <xf numFmtId="164" fontId="2" fillId="3" borderId="0" xfId="0" applyNumberFormat="1" applyFont="1" applyFill="1"/>
    <xf numFmtId="0" fontId="2" fillId="0" borderId="0" xfId="0" applyFont="1" applyFill="1"/>
    <xf numFmtId="164" fontId="0" fillId="0" borderId="0" xfId="0" applyNumberFormat="1" applyFill="1"/>
    <xf numFmtId="164" fontId="8" fillId="0" borderId="0" xfId="0" applyNumberFormat="1" applyFont="1" applyFill="1"/>
    <xf numFmtId="1" fontId="0" fillId="0" borderId="0" xfId="0" applyNumberFormat="1" applyFill="1"/>
    <xf numFmtId="1" fontId="2" fillId="0" borderId="0" xfId="0" applyNumberFormat="1" applyFont="1" applyFill="1"/>
    <xf numFmtId="1" fontId="15" fillId="0" borderId="0" xfId="0" applyNumberFormat="1" applyFont="1" applyFill="1"/>
    <xf numFmtId="1" fontId="8" fillId="0" borderId="0" xfId="0" applyNumberFormat="1" applyFont="1" applyFill="1"/>
    <xf numFmtId="164" fontId="2" fillId="0" borderId="0" xfId="0" applyNumberFormat="1" applyFont="1" applyFill="1"/>
    <xf numFmtId="164" fontId="15" fillId="0" borderId="0" xfId="0" applyNumberFormat="1" applyFont="1" applyFill="1"/>
    <xf numFmtId="165" fontId="0" fillId="0" borderId="0" xfId="0" applyNumberFormat="1"/>
    <xf numFmtId="0" fontId="1" fillId="0" borderId="0" xfId="0" applyFont="1"/>
    <xf numFmtId="164" fontId="1" fillId="4" borderId="0" xfId="0" applyNumberFormat="1" applyFont="1" applyFill="1"/>
    <xf numFmtId="164" fontId="1" fillId="5" borderId="0" xfId="0" applyNumberFormat="1" applyFont="1" applyFill="1"/>
    <xf numFmtId="164" fontId="1" fillId="3" borderId="0" xfId="0" applyNumberFormat="1" applyFont="1" applyFill="1"/>
    <xf numFmtId="164" fontId="1" fillId="2" borderId="0" xfId="0" applyNumberFormat="1" applyFont="1" applyFill="1"/>
    <xf numFmtId="164" fontId="8" fillId="0" borderId="0" xfId="0" applyNumberFormat="1" applyFont="1"/>
    <xf numFmtId="0" fontId="21" fillId="0" borderId="0" xfId="0" applyFont="1"/>
    <xf numFmtId="3" fontId="21" fillId="8" borderId="0" xfId="0" applyNumberFormat="1" applyFont="1" applyFill="1"/>
    <xf numFmtId="0" fontId="8" fillId="0" borderId="0" xfId="0" applyFont="1" applyFill="1"/>
    <xf numFmtId="3" fontId="8" fillId="8" borderId="0" xfId="0" applyNumberFormat="1" applyFont="1" applyFill="1"/>
    <xf numFmtId="164" fontId="15" fillId="0" borderId="0" xfId="0" applyNumberFormat="1" applyFont="1"/>
    <xf numFmtId="17" fontId="8" fillId="0" borderId="0" xfId="0" applyNumberFormat="1" applyFont="1"/>
    <xf numFmtId="0" fontId="8" fillId="0" borderId="0" xfId="0" applyFont="1" applyAlignment="1">
      <alignment vertical="center" wrapText="1"/>
    </xf>
  </cellXfs>
  <cellStyles count="5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kaiser/Dropbox/TMC/Meetings-TMC/15%20San%20Fran/Annual%20Meeting%202015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Annual Meeting"/>
      <sheetName val="Vocus"/>
      <sheetName val="What Counts"/>
    </sheetNames>
    <sheetDataSet>
      <sheetData sheetId="0"/>
      <sheetData sheetId="1">
        <row r="17">
          <cell r="D17">
            <v>1000</v>
          </cell>
        </row>
        <row r="19">
          <cell r="D19">
            <v>7500</v>
          </cell>
        </row>
        <row r="57">
          <cell r="D57">
            <v>18288.177339901478</v>
          </cell>
        </row>
        <row r="60">
          <cell r="D60">
            <v>1500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1" Type="http://schemas.openxmlformats.org/officeDocument/2006/relationships/hyperlink" Target="mailto:carl@washingtonmonthly.com" TargetMode="External"/><Relationship Id="rId12" Type="http://schemas.openxmlformats.org/officeDocument/2006/relationships/hyperlink" Target="mailto:gretchen@hcn.org" TargetMode="External"/><Relationship Id="rId13" Type="http://schemas.openxmlformats.org/officeDocument/2006/relationships/hyperlink" Target="mailto:tshackelford@aan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Relationship Id="rId3" Type="http://schemas.openxmlformats.org/officeDocument/2006/relationships/hyperlink" Target="mailto:nekoro@citylimits.org" TargetMode="External"/><Relationship Id="rId4" Type="http://schemas.openxmlformats.org/officeDocument/2006/relationships/hyperlink" Target="mailto:joe@care2team.com" TargetMode="External"/><Relationship Id="rId5" Type="http://schemas.openxmlformats.org/officeDocument/2006/relationships/hyperlink" Target="mailto:joellen@themediaconsortium.com" TargetMode="External"/><Relationship Id="rId6" Type="http://schemas.openxmlformats.org/officeDocument/2006/relationships/hyperlink" Target="mailto:mikem@hcn.org" TargetMode="External"/><Relationship Id="rId7" Type="http://schemas.openxmlformats.org/officeDocument/2006/relationships/hyperlink" Target="mailto:roxanne@alternet.org" TargetMode="External"/><Relationship Id="rId8" Type="http://schemas.openxmlformats.org/officeDocument/2006/relationships/hyperlink" Target="mailto:rarakaki@yesmagazine.org" TargetMode="External"/><Relationship Id="rId9" Type="http://schemas.openxmlformats.org/officeDocument/2006/relationships/hyperlink" Target="mailto:Alexlubben@gmail.com" TargetMode="External"/><Relationship Id="rId10" Type="http://schemas.openxmlformats.org/officeDocument/2006/relationships/hyperlink" Target="mailto:alana@tikku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G141"/>
  <sheetViews>
    <sheetView tabSelected="1" topLeftCell="A4" workbookViewId="0">
      <selection activeCell="H13" sqref="H13"/>
    </sheetView>
  </sheetViews>
  <sheetFormatPr baseColWidth="10" defaultRowHeight="15" x14ac:dyDescent="0"/>
  <cols>
    <col min="1" max="1" width="41.1640625" customWidth="1"/>
    <col min="2" max="2" width="17.5" style="1" bestFit="1" customWidth="1"/>
    <col min="3" max="3" width="17.5" style="111" customWidth="1"/>
    <col min="4" max="4" width="17.33203125" style="74" customWidth="1"/>
  </cols>
  <sheetData>
    <row r="1" spans="1:7">
      <c r="A1" s="2" t="s">
        <v>300</v>
      </c>
    </row>
    <row r="2" spans="1:7">
      <c r="A2" s="4"/>
    </row>
    <row r="3" spans="1:7">
      <c r="A3" s="29" t="s">
        <v>64</v>
      </c>
    </row>
    <row r="4" spans="1:7">
      <c r="C4" s="117">
        <v>42125</v>
      </c>
      <c r="D4" s="75"/>
    </row>
    <row r="5" spans="1:7">
      <c r="A5" s="30" t="s">
        <v>0</v>
      </c>
      <c r="B5" s="35" t="s">
        <v>293</v>
      </c>
      <c r="C5" s="116" t="s">
        <v>299</v>
      </c>
      <c r="D5" s="76" t="s">
        <v>1</v>
      </c>
    </row>
    <row r="7" spans="1:7">
      <c r="A7" s="2" t="s">
        <v>65</v>
      </c>
    </row>
    <row r="8" spans="1:7">
      <c r="A8" s="4" t="s">
        <v>66</v>
      </c>
      <c r="B8" s="111">
        <v>60000</v>
      </c>
      <c r="C8" s="111">
        <v>60000</v>
      </c>
      <c r="D8" s="74">
        <v>40000</v>
      </c>
    </row>
    <row r="10" spans="1:7">
      <c r="A10" s="2" t="s">
        <v>67</v>
      </c>
    </row>
    <row r="11" spans="1:7" s="18" customFormat="1">
      <c r="A11" s="114" t="s">
        <v>294</v>
      </c>
      <c r="B11" s="98">
        <v>25000</v>
      </c>
      <c r="C11" s="98">
        <v>25000</v>
      </c>
      <c r="D11" s="74">
        <v>77500</v>
      </c>
    </row>
    <row r="12" spans="1:7" s="18" customFormat="1">
      <c r="A12" s="37" t="s">
        <v>68</v>
      </c>
      <c r="B12" s="98">
        <v>25000</v>
      </c>
      <c r="C12" s="98">
        <v>25000</v>
      </c>
      <c r="D12" s="74">
        <v>30000</v>
      </c>
    </row>
    <row r="13" spans="1:7" s="18" customFormat="1">
      <c r="A13" s="106" t="s">
        <v>282</v>
      </c>
      <c r="B13" s="38">
        <v>10000</v>
      </c>
      <c r="C13" s="111"/>
      <c r="D13" s="113"/>
      <c r="E13" s="112"/>
      <c r="F13" s="112"/>
      <c r="G13" s="112"/>
    </row>
    <row r="14" spans="1:7" s="18" customFormat="1">
      <c r="A14" s="106" t="s">
        <v>295</v>
      </c>
      <c r="B14" s="38"/>
      <c r="C14" s="111"/>
      <c r="D14" s="113"/>
      <c r="E14" s="112"/>
      <c r="F14" s="112"/>
      <c r="G14" s="112"/>
    </row>
    <row r="15" spans="1:7" s="114" customFormat="1">
      <c r="A15" s="7" t="s">
        <v>301</v>
      </c>
      <c r="B15" s="111"/>
      <c r="C15" s="111">
        <v>10000</v>
      </c>
      <c r="D15" s="115"/>
      <c r="E15" s="7"/>
      <c r="F15" s="7"/>
      <c r="G15" s="7"/>
    </row>
    <row r="16" spans="1:7">
      <c r="A16" s="2" t="s">
        <v>69</v>
      </c>
      <c r="B16" s="35">
        <f>SUM(B8:B13)</f>
        <v>120000</v>
      </c>
      <c r="C16" s="35">
        <f>SUM(C8:C13)</f>
        <v>110000</v>
      </c>
      <c r="D16" s="77">
        <f>SUM(D8:D13)</f>
        <v>147500</v>
      </c>
    </row>
    <row r="17" spans="1:6">
      <c r="A17" s="2"/>
    </row>
    <row r="18" spans="1:6">
      <c r="A18" s="2" t="s">
        <v>70</v>
      </c>
    </row>
    <row r="19" spans="1:6">
      <c r="A19" s="6" t="s">
        <v>71</v>
      </c>
      <c r="B19" s="1">
        <v>0</v>
      </c>
      <c r="D19" s="74">
        <v>200</v>
      </c>
    </row>
    <row r="20" spans="1:6">
      <c r="A20" s="4" t="s">
        <v>72</v>
      </c>
      <c r="B20" s="1">
        <v>0</v>
      </c>
      <c r="D20" s="74">
        <v>7500</v>
      </c>
    </row>
    <row r="21" spans="1:6">
      <c r="A21" s="2" t="s">
        <v>73</v>
      </c>
      <c r="B21" s="1">
        <v>0</v>
      </c>
      <c r="C21" s="1">
        <v>0</v>
      </c>
      <c r="D21" s="77">
        <f>SUM(D19:D20)</f>
        <v>7700</v>
      </c>
    </row>
    <row r="22" spans="1:6">
      <c r="A22" s="2"/>
    </row>
    <row r="23" spans="1:6">
      <c r="A23" s="2" t="s">
        <v>4</v>
      </c>
    </row>
    <row r="24" spans="1:6">
      <c r="A24" s="6" t="s">
        <v>74</v>
      </c>
      <c r="B24" s="38">
        <v>0</v>
      </c>
      <c r="C24" s="111">
        <v>0</v>
      </c>
      <c r="D24" s="74">
        <v>10050</v>
      </c>
      <c r="F24" t="s">
        <v>302</v>
      </c>
    </row>
    <row r="25" spans="1:6">
      <c r="A25" s="6" t="s">
        <v>254</v>
      </c>
      <c r="B25" s="38">
        <f>'[1]Annual Meeting'!D17</f>
        <v>1000</v>
      </c>
      <c r="C25" s="111">
        <v>0</v>
      </c>
      <c r="F25" t="s">
        <v>303</v>
      </c>
    </row>
    <row r="26" spans="1:6">
      <c r="A26" s="2" t="s">
        <v>75</v>
      </c>
      <c r="B26" s="35">
        <f>SUM(B24:B25)</f>
        <v>1000</v>
      </c>
      <c r="C26" s="116">
        <v>0</v>
      </c>
      <c r="D26" s="77">
        <v>10050</v>
      </c>
      <c r="F26" t="s">
        <v>304</v>
      </c>
    </row>
    <row r="28" spans="1:6">
      <c r="A28" s="2" t="s">
        <v>76</v>
      </c>
    </row>
    <row r="29" spans="1:6">
      <c r="A29" t="s">
        <v>77</v>
      </c>
      <c r="B29" s="38">
        <v>20000</v>
      </c>
      <c r="C29" s="111">
        <v>19750</v>
      </c>
      <c r="D29" s="74">
        <v>25975</v>
      </c>
    </row>
    <row r="30" spans="1:6">
      <c r="A30" s="4" t="s">
        <v>113</v>
      </c>
      <c r="B30" s="38">
        <f>'[1]Annual Meeting'!D19</f>
        <v>7500</v>
      </c>
      <c r="C30" s="111">
        <v>0</v>
      </c>
      <c r="D30" s="74">
        <v>0</v>
      </c>
    </row>
    <row r="31" spans="1:6">
      <c r="A31" s="4" t="s">
        <v>79</v>
      </c>
      <c r="B31" s="38">
        <f>'[1]Annual Meeting'!D60</f>
        <v>1500</v>
      </c>
      <c r="C31" s="111">
        <v>0</v>
      </c>
      <c r="D31" s="74">
        <v>1450</v>
      </c>
    </row>
    <row r="32" spans="1:6">
      <c r="A32" t="s">
        <v>78</v>
      </c>
      <c r="B32" s="1">
        <v>0</v>
      </c>
      <c r="C32" s="111">
        <v>0</v>
      </c>
    </row>
    <row r="33" spans="1:6">
      <c r="A33" t="s">
        <v>114</v>
      </c>
      <c r="B33" s="111">
        <v>5000</v>
      </c>
      <c r="C33" s="111">
        <v>4800</v>
      </c>
    </row>
    <row r="34" spans="1:6">
      <c r="A34" t="s">
        <v>115</v>
      </c>
      <c r="B34" s="1">
        <v>4160</v>
      </c>
      <c r="D34" s="74">
        <v>4160</v>
      </c>
    </row>
    <row r="35" spans="1:6">
      <c r="A35" s="2" t="s">
        <v>80</v>
      </c>
      <c r="B35" s="35">
        <f>SUM(B29:B34)</f>
        <v>38160</v>
      </c>
      <c r="C35" s="35">
        <f>SUM(C29:C34)</f>
        <v>24550</v>
      </c>
      <c r="D35" s="77">
        <f>SUM(D29:D34)</f>
        <v>31585</v>
      </c>
    </row>
    <row r="36" spans="1:6">
      <c r="A36" s="2"/>
    </row>
    <row r="37" spans="1:6">
      <c r="A37" s="2" t="s">
        <v>129</v>
      </c>
      <c r="B37" s="111">
        <v>54243</v>
      </c>
      <c r="C37" s="111">
        <v>54243</v>
      </c>
      <c r="D37" s="77">
        <f>47750+5159</f>
        <v>52909</v>
      </c>
      <c r="F37" t="s">
        <v>298</v>
      </c>
    </row>
    <row r="39" spans="1:6">
      <c r="A39" s="30" t="s">
        <v>296</v>
      </c>
      <c r="B39" s="35">
        <f>SUM(B16+B21+B26+B35+B37)</f>
        <v>213403</v>
      </c>
      <c r="C39" s="35">
        <f>SUM(C16+C21+C26+C35+C37)</f>
        <v>188793</v>
      </c>
      <c r="D39" s="77">
        <f>SUM(D26+D21+D35+D37+D16)</f>
        <v>249744</v>
      </c>
    </row>
    <row r="40" spans="1:6">
      <c r="A40" s="30"/>
      <c r="D40" s="77"/>
    </row>
    <row r="42" spans="1:6">
      <c r="A42" s="31" t="s">
        <v>81</v>
      </c>
    </row>
    <row r="43" spans="1:6">
      <c r="A43" s="2" t="s">
        <v>82</v>
      </c>
      <c r="D43" s="77" t="s">
        <v>1</v>
      </c>
    </row>
    <row r="44" spans="1:6">
      <c r="A44" s="2"/>
      <c r="D44" s="77"/>
    </row>
    <row r="45" spans="1:6">
      <c r="A45" s="32" t="s">
        <v>83</v>
      </c>
    </row>
    <row r="46" spans="1:6">
      <c r="A46" s="33" t="s">
        <v>84</v>
      </c>
    </row>
    <row r="47" spans="1:6">
      <c r="A47" s="6" t="s">
        <v>291</v>
      </c>
      <c r="B47" s="1">
        <v>50000</v>
      </c>
      <c r="C47" s="111">
        <v>22629</v>
      </c>
      <c r="D47" s="78">
        <v>50000</v>
      </c>
    </row>
    <row r="48" spans="1:6">
      <c r="A48" s="4" t="s">
        <v>85</v>
      </c>
      <c r="B48" s="1">
        <v>17644</v>
      </c>
      <c r="D48" s="78">
        <v>17644</v>
      </c>
    </row>
    <row r="49" spans="1:6">
      <c r="A49" s="33" t="s">
        <v>86</v>
      </c>
    </row>
    <row r="50" spans="1:6">
      <c r="A50" s="4" t="s">
        <v>87</v>
      </c>
      <c r="B50" s="1">
        <v>7200</v>
      </c>
      <c r="C50" s="111">
        <v>3600</v>
      </c>
      <c r="D50" s="78">
        <v>7200</v>
      </c>
    </row>
    <row r="51" spans="1:6">
      <c r="A51" s="4" t="s">
        <v>88</v>
      </c>
      <c r="B51" s="1">
        <v>200</v>
      </c>
      <c r="C51" s="111">
        <v>180</v>
      </c>
      <c r="D51" s="79">
        <v>200</v>
      </c>
      <c r="F51" t="s">
        <v>288</v>
      </c>
    </row>
    <row r="52" spans="1:6">
      <c r="A52" s="4" t="s">
        <v>89</v>
      </c>
      <c r="B52" s="1">
        <v>135</v>
      </c>
      <c r="D52" s="74">
        <v>600</v>
      </c>
    </row>
    <row r="53" spans="1:6">
      <c r="A53" s="2" t="s">
        <v>90</v>
      </c>
      <c r="B53" s="35">
        <f>SUM(B47:B52)</f>
        <v>75179</v>
      </c>
      <c r="C53" s="35">
        <f>SUM(C47:C52)</f>
        <v>26409</v>
      </c>
      <c r="D53" s="83">
        <f>SUM(D47:D52)</f>
        <v>75644</v>
      </c>
    </row>
    <row r="54" spans="1:6">
      <c r="D54" s="77"/>
    </row>
    <row r="55" spans="1:6">
      <c r="A55" s="2" t="s">
        <v>120</v>
      </c>
    </row>
    <row r="56" spans="1:6">
      <c r="A56" s="4" t="s">
        <v>91</v>
      </c>
      <c r="B56" s="36">
        <f>0.07*B16</f>
        <v>8400</v>
      </c>
      <c r="C56" s="36">
        <f>0.07*C16</f>
        <v>7700.0000000000009</v>
      </c>
      <c r="D56" s="78">
        <f>D16*0.07+D21*0.07</f>
        <v>10864.000000000002</v>
      </c>
    </row>
    <row r="57" spans="1:6">
      <c r="A57" t="s">
        <v>92</v>
      </c>
      <c r="B57" s="1">
        <v>0</v>
      </c>
      <c r="C57" s="111">
        <v>0</v>
      </c>
      <c r="D57" s="74">
        <v>0</v>
      </c>
    </row>
    <row r="58" spans="1:6">
      <c r="A58" s="4" t="s">
        <v>93</v>
      </c>
      <c r="B58" s="1">
        <v>750</v>
      </c>
      <c r="C58" s="111">
        <v>470</v>
      </c>
      <c r="D58" s="78">
        <v>567</v>
      </c>
    </row>
    <row r="59" spans="1:6">
      <c r="A59" s="4"/>
      <c r="D59" s="77"/>
    </row>
    <row r="60" spans="1:6">
      <c r="A60" s="28" t="s">
        <v>121</v>
      </c>
    </row>
    <row r="61" spans="1:6">
      <c r="A61" s="6" t="s">
        <v>95</v>
      </c>
      <c r="B61" s="1">
        <v>500</v>
      </c>
      <c r="C61" s="111">
        <v>500</v>
      </c>
      <c r="D61" s="79">
        <v>472</v>
      </c>
    </row>
    <row r="62" spans="1:6">
      <c r="A62" t="s">
        <v>96</v>
      </c>
      <c r="B62" s="1">
        <v>6000</v>
      </c>
      <c r="C62" s="111">
        <v>3682</v>
      </c>
      <c r="D62" s="80">
        <v>1770.82</v>
      </c>
      <c r="F62" t="s">
        <v>287</v>
      </c>
    </row>
    <row r="63" spans="1:6">
      <c r="A63" t="s">
        <v>97</v>
      </c>
      <c r="B63" s="1">
        <v>500</v>
      </c>
      <c r="C63" s="111">
        <v>751</v>
      </c>
      <c r="D63" s="79">
        <v>69</v>
      </c>
    </row>
    <row r="65" spans="1:7">
      <c r="A65" s="2" t="s">
        <v>100</v>
      </c>
    </row>
    <row r="66" spans="1:7">
      <c r="A66" s="6" t="s">
        <v>101</v>
      </c>
      <c r="B66" s="1">
        <f>'[1]Annual Meeting'!D57</f>
        <v>18288.177339901478</v>
      </c>
      <c r="C66" s="111">
        <v>20443</v>
      </c>
      <c r="D66" s="78">
        <v>18740</v>
      </c>
    </row>
    <row r="67" spans="1:7">
      <c r="A67" s="6" t="s">
        <v>102</v>
      </c>
      <c r="B67" s="1">
        <v>0</v>
      </c>
      <c r="C67" s="111">
        <v>0</v>
      </c>
      <c r="D67" s="74">
        <v>0</v>
      </c>
    </row>
    <row r="68" spans="1:7">
      <c r="A68" s="4"/>
    </row>
    <row r="69" spans="1:7">
      <c r="A69" s="28" t="s">
        <v>119</v>
      </c>
    </row>
    <row r="70" spans="1:7">
      <c r="A70" s="4" t="s">
        <v>123</v>
      </c>
      <c r="B70" s="1">
        <v>5565</v>
      </c>
      <c r="C70" s="111">
        <v>5565</v>
      </c>
      <c r="D70" s="74">
        <v>5565</v>
      </c>
    </row>
    <row r="71" spans="1:7">
      <c r="A71" s="4" t="s">
        <v>122</v>
      </c>
      <c r="B71" s="1">
        <v>2724</v>
      </c>
    </row>
    <row r="72" spans="1:7">
      <c r="A72" s="4"/>
    </row>
    <row r="73" spans="1:7" s="28" customFormat="1">
      <c r="A73" s="28" t="s">
        <v>255</v>
      </c>
      <c r="B73" s="35">
        <f>SUM(B56:B71)</f>
        <v>42727.177339901478</v>
      </c>
      <c r="C73" s="35">
        <f>SUM(C56:C71)</f>
        <v>39111</v>
      </c>
      <c r="D73" s="86"/>
    </row>
    <row r="74" spans="1:7" ht="13" customHeight="1">
      <c r="A74" s="4"/>
      <c r="D74" s="77"/>
    </row>
    <row r="75" spans="1:7">
      <c r="A75" s="2" t="s">
        <v>98</v>
      </c>
      <c r="B75" s="35">
        <f>B53+B73</f>
        <v>117906.17733990148</v>
      </c>
      <c r="C75" s="35">
        <f>C53+C73</f>
        <v>65520</v>
      </c>
      <c r="D75" s="84">
        <f>D53+SUM(D56:D71)</f>
        <v>113691.82</v>
      </c>
    </row>
    <row r="77" spans="1:7">
      <c r="A77" s="31" t="s">
        <v>99</v>
      </c>
    </row>
    <row r="78" spans="1:7" ht="18" customHeight="1">
      <c r="D78" s="81"/>
    </row>
    <row r="79" spans="1:7">
      <c r="A79" s="34" t="s">
        <v>125</v>
      </c>
    </row>
    <row r="80" spans="1:7">
      <c r="A80" s="4" t="s">
        <v>116</v>
      </c>
      <c r="B80" s="1">
        <v>2500</v>
      </c>
      <c r="D80" s="77"/>
      <c r="G80" t="s">
        <v>127</v>
      </c>
    </row>
    <row r="81" spans="1:7">
      <c r="A81" s="4" t="s">
        <v>117</v>
      </c>
      <c r="B81" s="1">
        <v>2500</v>
      </c>
      <c r="D81" s="77"/>
      <c r="G81" t="s">
        <v>128</v>
      </c>
    </row>
    <row r="82" spans="1:7">
      <c r="A82" s="4" t="s">
        <v>88</v>
      </c>
      <c r="B82" s="1">
        <v>5000</v>
      </c>
      <c r="D82" s="77"/>
      <c r="G82" t="s">
        <v>281</v>
      </c>
    </row>
    <row r="83" spans="1:7">
      <c r="A83" s="4" t="s">
        <v>118</v>
      </c>
      <c r="B83" s="1">
        <v>1000</v>
      </c>
      <c r="D83" s="77"/>
    </row>
    <row r="84" spans="1:7">
      <c r="A84" s="4" t="s">
        <v>124</v>
      </c>
      <c r="B84" s="1">
        <v>4000</v>
      </c>
      <c r="C84" s="111">
        <v>2800</v>
      </c>
      <c r="D84" s="77"/>
      <c r="F84" t="s">
        <v>306</v>
      </c>
    </row>
    <row r="85" spans="1:7">
      <c r="A85" s="2" t="s">
        <v>126</v>
      </c>
      <c r="B85" s="35">
        <f>SUM(B80:B84)</f>
        <v>15000</v>
      </c>
      <c r="C85" s="35">
        <f>SUM(C80:C84)</f>
        <v>2800</v>
      </c>
      <c r="D85" s="77">
        <v>2019</v>
      </c>
    </row>
    <row r="87" spans="1:7">
      <c r="A87" s="34" t="s">
        <v>103</v>
      </c>
    </row>
    <row r="88" spans="1:7">
      <c r="A88" s="4" t="s">
        <v>253</v>
      </c>
    </row>
    <row r="89" spans="1:7">
      <c r="A89" s="7" t="s">
        <v>297</v>
      </c>
      <c r="D89" s="77"/>
    </row>
    <row r="90" spans="1:7">
      <c r="A90" s="7" t="s">
        <v>305</v>
      </c>
      <c r="C90" s="111">
        <v>5250</v>
      </c>
      <c r="D90" s="77"/>
    </row>
    <row r="91" spans="1:7">
      <c r="A91" s="4" t="s">
        <v>289</v>
      </c>
      <c r="B91" s="1">
        <v>30000</v>
      </c>
      <c r="C91" s="111">
        <v>897</v>
      </c>
      <c r="D91" s="74">
        <v>56630</v>
      </c>
    </row>
    <row r="92" spans="1:7">
      <c r="A92" s="4" t="s">
        <v>104</v>
      </c>
      <c r="B92" s="1">
        <v>12000</v>
      </c>
      <c r="D92" s="74">
        <v>12000</v>
      </c>
    </row>
    <row r="93" spans="1:7">
      <c r="A93" s="2" t="s">
        <v>105</v>
      </c>
      <c r="B93" s="35">
        <f>SUM(B88:B92)</f>
        <v>42000</v>
      </c>
      <c r="C93" s="35">
        <f>SUM(C88:C92)</f>
        <v>6147</v>
      </c>
      <c r="D93" s="84">
        <f>SUM(D88:D92)</f>
        <v>68630</v>
      </c>
    </row>
    <row r="95" spans="1:7">
      <c r="A95" s="34" t="s">
        <v>106</v>
      </c>
    </row>
    <row r="96" spans="1:7">
      <c r="A96" s="4" t="s">
        <v>107</v>
      </c>
    </row>
    <row r="97" spans="1:4">
      <c r="A97" s="4" t="s">
        <v>108</v>
      </c>
    </row>
    <row r="98" spans="1:4">
      <c r="A98" s="6" t="s">
        <v>109</v>
      </c>
      <c r="B98" s="1">
        <v>7000</v>
      </c>
      <c r="C98" s="111">
        <v>500</v>
      </c>
      <c r="D98" s="74">
        <v>7000</v>
      </c>
    </row>
    <row r="99" spans="1:4">
      <c r="A99" s="4" t="s">
        <v>292</v>
      </c>
      <c r="B99" s="1">
        <v>4000</v>
      </c>
    </row>
    <row r="100" spans="1:4">
      <c r="A100" s="2" t="s">
        <v>110</v>
      </c>
      <c r="B100" s="35">
        <f>SUM(B98:B99)</f>
        <v>11000</v>
      </c>
      <c r="C100" s="35">
        <f>SUM(C98:C99)</f>
        <v>500</v>
      </c>
      <c r="D100" s="85">
        <v>7000</v>
      </c>
    </row>
    <row r="101" spans="1:4">
      <c r="A101" s="2"/>
      <c r="D101" s="85"/>
    </row>
    <row r="102" spans="1:4">
      <c r="A102" s="2" t="s">
        <v>283</v>
      </c>
      <c r="D102" s="85"/>
    </row>
    <row r="103" spans="1:4">
      <c r="A103" s="6" t="s">
        <v>284</v>
      </c>
      <c r="D103" s="85"/>
    </row>
    <row r="104" spans="1:4">
      <c r="A104" s="6" t="s">
        <v>285</v>
      </c>
      <c r="B104" s="1">
        <v>5000</v>
      </c>
      <c r="D104" s="85"/>
    </row>
    <row r="105" spans="1:4">
      <c r="A105" s="2" t="s">
        <v>286</v>
      </c>
      <c r="B105" s="1">
        <f>B104</f>
        <v>5000</v>
      </c>
      <c r="D105" s="85"/>
    </row>
    <row r="106" spans="1:4">
      <c r="A106" s="2"/>
    </row>
    <row r="107" spans="1:4">
      <c r="A107" s="2" t="s">
        <v>111</v>
      </c>
      <c r="B107" s="1">
        <f>SUM(B85+B93+B100+B105)</f>
        <v>73000</v>
      </c>
      <c r="C107" s="1">
        <f>SUM(C85+C93+C100+C105)</f>
        <v>9447</v>
      </c>
      <c r="D107" s="85">
        <f>SUM(D75+D85+D93+D100)</f>
        <v>191340.82</v>
      </c>
    </row>
    <row r="108" spans="1:4">
      <c r="A108" s="2"/>
    </row>
    <row r="109" spans="1:4">
      <c r="A109" s="4" t="s">
        <v>280</v>
      </c>
      <c r="B109" s="1">
        <v>0</v>
      </c>
      <c r="D109" s="74">
        <v>0</v>
      </c>
    </row>
    <row r="110" spans="1:4">
      <c r="A110" s="2"/>
      <c r="D110" s="77"/>
    </row>
    <row r="111" spans="1:4">
      <c r="A111" s="30" t="s">
        <v>44</v>
      </c>
      <c r="B111" s="35">
        <f>B75+B107+B109</f>
        <v>190906.17733990148</v>
      </c>
      <c r="C111" s="35">
        <f>C75+C107+C109</f>
        <v>74967</v>
      </c>
      <c r="D111" s="85">
        <f>D107-D109</f>
        <v>191340.82</v>
      </c>
    </row>
    <row r="112" spans="1:4">
      <c r="A112" s="30"/>
      <c r="D112" s="77"/>
    </row>
    <row r="113" spans="1:4">
      <c r="D113" s="77"/>
    </row>
    <row r="114" spans="1:4">
      <c r="A114" s="2" t="s">
        <v>112</v>
      </c>
      <c r="B114" s="1">
        <f>B39-B111</f>
        <v>22496.822660098522</v>
      </c>
      <c r="C114" s="1">
        <f>C39-C111</f>
        <v>113826</v>
      </c>
      <c r="D114" s="85">
        <f>D39-D111</f>
        <v>58403.179999999993</v>
      </c>
    </row>
    <row r="116" spans="1:4">
      <c r="D116" s="75"/>
    </row>
    <row r="117" spans="1:4">
      <c r="D117" s="77"/>
    </row>
    <row r="118" spans="1:4">
      <c r="D118" s="77"/>
    </row>
    <row r="119" spans="1:4">
      <c r="D119" s="77"/>
    </row>
    <row r="124" spans="1:4">
      <c r="D124" s="75"/>
    </row>
    <row r="125" spans="1:4">
      <c r="D125" s="77"/>
    </row>
    <row r="126" spans="1:4">
      <c r="D126" s="77"/>
    </row>
    <row r="127" spans="1:4">
      <c r="D127" s="77"/>
    </row>
    <row r="131" spans="4:4">
      <c r="D131" s="77"/>
    </row>
    <row r="132" spans="4:4">
      <c r="D132" s="77"/>
    </row>
    <row r="134" spans="4:4">
      <c r="D134" s="77"/>
    </row>
    <row r="135" spans="4:4">
      <c r="D135" s="77"/>
    </row>
    <row r="136" spans="4:4">
      <c r="D136" s="77"/>
    </row>
    <row r="138" spans="4:4">
      <c r="D138" s="82"/>
    </row>
    <row r="139" spans="4:4">
      <c r="D139" s="77"/>
    </row>
    <row r="141" spans="4:4">
      <c r="D141" s="7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P75"/>
  <sheetViews>
    <sheetView topLeftCell="A18" workbookViewId="0">
      <selection activeCell="N21" sqref="N21"/>
    </sheetView>
  </sheetViews>
  <sheetFormatPr baseColWidth="10" defaultRowHeight="15" x14ac:dyDescent="0"/>
  <cols>
    <col min="1" max="1" width="25" bestFit="1" customWidth="1"/>
    <col min="2" max="2" width="19.5" style="19" customWidth="1"/>
    <col min="3" max="3" width="17.33203125" style="25" customWidth="1"/>
    <col min="4" max="5" width="17.33203125" style="14" customWidth="1"/>
    <col min="6" max="6" width="12.5" style="10" bestFit="1" customWidth="1"/>
    <col min="7" max="7" width="12.5" style="13" bestFit="1" customWidth="1"/>
  </cols>
  <sheetData>
    <row r="1" spans="1:12">
      <c r="A1" t="s">
        <v>46</v>
      </c>
      <c r="C1" s="22"/>
      <c r="D1" s="15"/>
      <c r="E1" s="15"/>
      <c r="F1" s="98"/>
      <c r="G1" s="97"/>
    </row>
    <row r="2" spans="1:12">
      <c r="B2" s="19" t="s">
        <v>266</v>
      </c>
      <c r="C2" s="22" t="s">
        <v>240</v>
      </c>
      <c r="D2" s="15" t="s">
        <v>156</v>
      </c>
      <c r="E2" s="15"/>
      <c r="F2" s="98"/>
      <c r="G2" s="97"/>
    </row>
    <row r="3" spans="1:12">
      <c r="C3" s="22"/>
      <c r="D3" s="15"/>
      <c r="E3" s="15"/>
      <c r="F3" s="98"/>
      <c r="G3" s="97"/>
    </row>
    <row r="4" spans="1:12" s="18" customFormat="1">
      <c r="A4" s="96" t="s">
        <v>258</v>
      </c>
      <c r="B4" s="93">
        <f>SUM(B5:B7)</f>
        <v>60</v>
      </c>
      <c r="C4" s="22"/>
      <c r="D4" s="15"/>
      <c r="E4" s="15"/>
      <c r="F4" s="98"/>
      <c r="G4" s="97"/>
    </row>
    <row r="5" spans="1:12" s="18" customFormat="1">
      <c r="A5" s="18" t="s">
        <v>261</v>
      </c>
      <c r="B5" s="87">
        <v>20</v>
      </c>
      <c r="C5" s="88"/>
      <c r="D5" s="89"/>
      <c r="E5" s="89"/>
      <c r="F5" s="98"/>
      <c r="G5" s="97"/>
    </row>
    <row r="6" spans="1:12" s="18" customFormat="1">
      <c r="A6" s="18" t="s">
        <v>259</v>
      </c>
      <c r="B6" s="87">
        <v>20</v>
      </c>
      <c r="C6" s="88"/>
      <c r="D6" s="89"/>
      <c r="E6" s="89"/>
      <c r="F6" s="98"/>
      <c r="G6" s="97"/>
    </row>
    <row r="7" spans="1:12" s="18" customFormat="1">
      <c r="A7" s="18" t="s">
        <v>260</v>
      </c>
      <c r="B7" s="87">
        <v>20</v>
      </c>
      <c r="C7" s="88"/>
      <c r="D7" s="89"/>
      <c r="E7" s="89"/>
      <c r="F7" s="98"/>
      <c r="G7" s="97"/>
    </row>
    <row r="8" spans="1:12" s="100" customFormat="1">
      <c r="A8" s="100" t="s">
        <v>257</v>
      </c>
      <c r="B8" s="90">
        <f>SUM(B9:B11)</f>
        <v>290</v>
      </c>
      <c r="C8" s="91">
        <v>175</v>
      </c>
      <c r="D8" s="92">
        <v>100</v>
      </c>
      <c r="E8" s="92"/>
      <c r="F8" s="101"/>
    </row>
    <row r="9" spans="1:12" s="99" customFormat="1">
      <c r="A9" s="99" t="s">
        <v>263</v>
      </c>
      <c r="B9" s="87">
        <v>10</v>
      </c>
      <c r="C9" s="88"/>
      <c r="D9" s="89"/>
      <c r="E9" s="89"/>
      <c r="F9" s="102"/>
    </row>
    <row r="10" spans="1:12" s="99" customFormat="1">
      <c r="A10" s="99" t="s">
        <v>264</v>
      </c>
      <c r="B10" s="87">
        <v>5</v>
      </c>
      <c r="C10" s="88"/>
      <c r="D10" s="89"/>
      <c r="E10" s="89"/>
      <c r="F10" s="102"/>
    </row>
    <row r="11" spans="1:12" s="18" customFormat="1">
      <c r="A11" s="18" t="s">
        <v>262</v>
      </c>
      <c r="B11" s="87">
        <f>C11+D11</f>
        <v>275</v>
      </c>
      <c r="C11" s="88">
        <v>175</v>
      </c>
      <c r="D11" s="89">
        <v>100</v>
      </c>
      <c r="E11" s="89"/>
      <c r="F11" s="98"/>
      <c r="G11" s="97"/>
    </row>
    <row r="12" spans="1:12" s="96" customFormat="1">
      <c r="A12" s="96" t="s">
        <v>265</v>
      </c>
      <c r="B12" s="93">
        <f>B4+B8</f>
        <v>350</v>
      </c>
      <c r="C12" s="94"/>
      <c r="D12" s="95"/>
      <c r="E12" s="95"/>
      <c r="F12" s="104"/>
      <c r="G12" s="103"/>
    </row>
    <row r="13" spans="1:12">
      <c r="C13" s="22"/>
      <c r="D13" s="15"/>
      <c r="E13" s="15"/>
      <c r="F13" s="8"/>
      <c r="G13" s="11"/>
    </row>
    <row r="14" spans="1:12">
      <c r="A14" s="2" t="s">
        <v>0</v>
      </c>
      <c r="B14" s="20" t="s">
        <v>48</v>
      </c>
      <c r="C14" s="23" t="s">
        <v>51</v>
      </c>
      <c r="D14" s="16" t="s">
        <v>47</v>
      </c>
      <c r="E14" s="16" t="s">
        <v>299</v>
      </c>
      <c r="F14" s="9" t="s">
        <v>1</v>
      </c>
      <c r="G14" s="9" t="s">
        <v>2</v>
      </c>
      <c r="H14" s="2"/>
      <c r="I14" s="2"/>
      <c r="J14" s="2"/>
    </row>
    <row r="15" spans="1:12">
      <c r="C15" s="22"/>
      <c r="D15" s="15"/>
      <c r="E15" s="15"/>
      <c r="F15" s="8"/>
      <c r="G15" s="11"/>
      <c r="J15" s="18"/>
      <c r="L15" s="18"/>
    </row>
    <row r="16" spans="1:12">
      <c r="A16" t="s">
        <v>4</v>
      </c>
      <c r="B16" s="19">
        <f>C16+D16</f>
        <v>10000</v>
      </c>
      <c r="C16" s="22">
        <v>5000</v>
      </c>
      <c r="D16" s="15">
        <v>5000</v>
      </c>
      <c r="E16" s="15"/>
      <c r="F16" s="8">
        <v>10050</v>
      </c>
      <c r="G16" s="11">
        <v>1500</v>
      </c>
    </row>
    <row r="17" spans="1:16">
      <c r="A17" t="s">
        <v>52</v>
      </c>
      <c r="B17" s="19">
        <v>4000</v>
      </c>
      <c r="C17" s="22">
        <v>3000</v>
      </c>
      <c r="D17" s="15">
        <v>1000</v>
      </c>
      <c r="E17" s="15"/>
      <c r="F17" s="8"/>
      <c r="G17" s="11"/>
    </row>
    <row r="18" spans="1:16">
      <c r="A18" t="s">
        <v>3</v>
      </c>
      <c r="B18" s="19">
        <f>(B9*250)+(B10*100)</f>
        <v>3000</v>
      </c>
      <c r="C18" s="22">
        <v>0</v>
      </c>
      <c r="D18" s="15">
        <v>0</v>
      </c>
      <c r="E18" s="15"/>
      <c r="F18" s="8">
        <v>1300</v>
      </c>
      <c r="G18" s="11">
        <v>785</v>
      </c>
      <c r="H18" t="s">
        <v>267</v>
      </c>
    </row>
    <row r="19" spans="1:16">
      <c r="A19" t="s">
        <v>5</v>
      </c>
      <c r="B19" s="19">
        <f>C19+D19</f>
        <v>46875</v>
      </c>
      <c r="C19" s="22">
        <f>C8*225</f>
        <v>39375</v>
      </c>
      <c r="D19" s="15">
        <f>D8*75</f>
        <v>7500</v>
      </c>
      <c r="E19" s="15"/>
      <c r="F19" s="8">
        <v>0</v>
      </c>
      <c r="G19" s="11">
        <v>0</v>
      </c>
      <c r="H19" t="s">
        <v>256</v>
      </c>
    </row>
    <row r="20" spans="1:16">
      <c r="A20" t="s">
        <v>6</v>
      </c>
      <c r="B20" s="19">
        <v>0</v>
      </c>
      <c r="C20" s="22">
        <v>0</v>
      </c>
      <c r="D20" s="15">
        <v>0</v>
      </c>
      <c r="E20" s="15"/>
      <c r="F20" s="8">
        <v>0</v>
      </c>
      <c r="G20" s="11">
        <v>1000</v>
      </c>
      <c r="H20" t="s">
        <v>7</v>
      </c>
    </row>
    <row r="21" spans="1:16">
      <c r="A21" t="s">
        <v>8</v>
      </c>
      <c r="B21" s="19">
        <v>0</v>
      </c>
      <c r="C21" s="22">
        <v>0</v>
      </c>
      <c r="D21" s="15">
        <v>0</v>
      </c>
      <c r="E21" s="15"/>
      <c r="F21" s="8">
        <v>200</v>
      </c>
      <c r="G21" s="11"/>
      <c r="H21" t="s">
        <v>9</v>
      </c>
    </row>
    <row r="22" spans="1:16">
      <c r="C22" s="22"/>
      <c r="D22" s="15"/>
      <c r="E22" s="15"/>
      <c r="F22" s="8"/>
      <c r="G22" s="11"/>
    </row>
    <row r="23" spans="1:16">
      <c r="A23" s="2" t="s">
        <v>10</v>
      </c>
      <c r="B23" s="20">
        <f>SUM(B16:B21)</f>
        <v>63875</v>
      </c>
      <c r="C23" s="23">
        <f>SUM(C16:C21)</f>
        <v>47375</v>
      </c>
      <c r="D23" s="16">
        <f>SUM(D16:D21)</f>
        <v>13500</v>
      </c>
      <c r="E23" s="16">
        <v>0</v>
      </c>
      <c r="F23" s="9">
        <f>SUM(F16:F21)</f>
        <v>11550</v>
      </c>
      <c r="G23" s="9">
        <f>SUM(G16:G20)</f>
        <v>3285</v>
      </c>
      <c r="H23" s="2"/>
      <c r="I23" s="2"/>
      <c r="J23" s="2"/>
    </row>
    <row r="24" spans="1:16">
      <c r="C24" s="22"/>
      <c r="D24" s="15"/>
      <c r="E24" s="15"/>
      <c r="F24" s="8"/>
      <c r="G24" s="11"/>
      <c r="L24" t="s">
        <v>274</v>
      </c>
      <c r="N24" t="s">
        <v>270</v>
      </c>
      <c r="O24" t="s">
        <v>271</v>
      </c>
      <c r="P24" t="s">
        <v>272</v>
      </c>
    </row>
    <row r="25" spans="1:16">
      <c r="A25" s="2" t="s">
        <v>11</v>
      </c>
      <c r="B25" s="20"/>
      <c r="C25" s="23"/>
      <c r="D25" s="16"/>
      <c r="E25" s="16"/>
      <c r="F25" s="9"/>
      <c r="G25" s="9"/>
      <c r="H25" s="2"/>
      <c r="I25" s="2"/>
      <c r="J25" s="2"/>
      <c r="K25" t="s">
        <v>273</v>
      </c>
      <c r="L25" s="1">
        <f>B40</f>
        <v>30000</v>
      </c>
      <c r="M25" s="105">
        <f>I40</f>
        <v>85.714285714285708</v>
      </c>
      <c r="N25" s="1">
        <f>M25*C8</f>
        <v>14999.999999999998</v>
      </c>
      <c r="O25" s="1">
        <f>M25*D8</f>
        <v>8571.4285714285706</v>
      </c>
      <c r="P25" s="1">
        <f>M25*(B12-(C8+D8))</f>
        <v>6428.5714285714284</v>
      </c>
    </row>
    <row r="26" spans="1:16">
      <c r="C26" s="22"/>
      <c r="D26" s="15"/>
      <c r="E26" s="15"/>
      <c r="F26" s="8"/>
      <c r="G26" s="11"/>
      <c r="K26" t="s">
        <v>272</v>
      </c>
      <c r="L26" s="1">
        <f>P25</f>
        <v>6428.5714285714284</v>
      </c>
      <c r="N26" s="1">
        <f>P25*(C8/B8)</f>
        <v>3879.3103448275861</v>
      </c>
      <c r="O26" s="1">
        <f>P25*(D8/B8)</f>
        <v>2216.7487684729067</v>
      </c>
    </row>
    <row r="27" spans="1:16">
      <c r="A27" s="3" t="s">
        <v>12</v>
      </c>
      <c r="B27" s="26"/>
      <c r="C27" s="22"/>
      <c r="D27" s="15"/>
      <c r="E27" s="15"/>
      <c r="F27" s="8"/>
      <c r="G27" s="11"/>
      <c r="K27" t="s">
        <v>275</v>
      </c>
      <c r="N27" s="1">
        <f>SUM(N25:N26)</f>
        <v>18879.310344827583</v>
      </c>
      <c r="O27" s="1">
        <f>SUM(O25:O26)</f>
        <v>10788.177339901478</v>
      </c>
      <c r="P27" s="1"/>
    </row>
    <row r="28" spans="1:16">
      <c r="A28" s="4" t="s">
        <v>23</v>
      </c>
      <c r="B28" s="21">
        <v>0</v>
      </c>
      <c r="C28" s="24">
        <v>0</v>
      </c>
      <c r="D28" s="17">
        <v>0</v>
      </c>
      <c r="E28" s="17"/>
      <c r="F28" s="8">
        <v>0</v>
      </c>
      <c r="G28" s="12">
        <v>0</v>
      </c>
      <c r="H28" s="4" t="s">
        <v>13</v>
      </c>
      <c r="I28" s="4"/>
      <c r="J28" s="4"/>
    </row>
    <row r="29" spans="1:16">
      <c r="A29" s="4" t="s">
        <v>14</v>
      </c>
      <c r="B29" s="21">
        <v>0</v>
      </c>
      <c r="C29" s="24">
        <v>0</v>
      </c>
      <c r="D29" s="17">
        <v>0</v>
      </c>
      <c r="E29" s="17"/>
      <c r="F29" s="8">
        <v>5247.5</v>
      </c>
      <c r="G29" s="12">
        <v>0</v>
      </c>
      <c r="H29" s="4" t="s">
        <v>15</v>
      </c>
      <c r="I29" s="4"/>
      <c r="J29" s="4"/>
    </row>
    <row r="30" spans="1:16">
      <c r="A30" s="4" t="s">
        <v>16</v>
      </c>
      <c r="B30" s="21">
        <v>0</v>
      </c>
      <c r="C30" s="24">
        <v>0</v>
      </c>
      <c r="D30" s="17">
        <v>0</v>
      </c>
      <c r="E30" s="17"/>
      <c r="F30" s="8">
        <v>0</v>
      </c>
      <c r="G30" s="12">
        <v>0</v>
      </c>
      <c r="H30" s="5" t="s">
        <v>17</v>
      </c>
      <c r="I30" s="4"/>
      <c r="J30" s="4"/>
    </row>
    <row r="31" spans="1:16">
      <c r="A31" s="4" t="s">
        <v>18</v>
      </c>
      <c r="B31" s="21">
        <v>0</v>
      </c>
      <c r="C31" s="24">
        <v>0</v>
      </c>
      <c r="D31" s="17">
        <v>0</v>
      </c>
      <c r="E31" s="17"/>
      <c r="F31" s="8">
        <v>531.57000000000005</v>
      </c>
      <c r="G31" s="12">
        <v>0</v>
      </c>
      <c r="H31" s="5"/>
      <c r="I31" s="4"/>
      <c r="J31" s="4"/>
    </row>
    <row r="32" spans="1:16">
      <c r="A32" s="3" t="s">
        <v>19</v>
      </c>
      <c r="B32" s="21">
        <f>SUM(B27:B30)</f>
        <v>0</v>
      </c>
      <c r="C32" s="24">
        <f>SUM(C27:C30)</f>
        <v>0</v>
      </c>
      <c r="D32" s="17">
        <f>SUM(D27:D30)</f>
        <v>0</v>
      </c>
      <c r="E32" s="17"/>
      <c r="F32" s="8">
        <f>SUM(F28:F31)</f>
        <v>5779.07</v>
      </c>
      <c r="G32" s="12">
        <f>SUM(G27:G31)</f>
        <v>0</v>
      </c>
      <c r="H32" s="4"/>
      <c r="I32" s="4"/>
      <c r="J32" s="4"/>
    </row>
    <row r="33" spans="1:15">
      <c r="C33" s="22"/>
      <c r="D33" s="15"/>
      <c r="E33" s="15"/>
      <c r="F33" s="8"/>
      <c r="G33" s="11"/>
    </row>
    <row r="34" spans="1:15">
      <c r="A34" s="3" t="s">
        <v>20</v>
      </c>
      <c r="B34" s="26"/>
      <c r="C34" s="22"/>
      <c r="D34" s="15"/>
      <c r="E34" s="15"/>
      <c r="F34" s="8"/>
      <c r="G34" s="11"/>
    </row>
    <row r="35" spans="1:15">
      <c r="A35" t="s">
        <v>21</v>
      </c>
      <c r="C35" s="22"/>
      <c r="D35" s="15"/>
      <c r="E35" s="15"/>
      <c r="F35" s="8">
        <v>1225.6500000000001</v>
      </c>
      <c r="G35" s="11">
        <v>1020</v>
      </c>
      <c r="H35" t="s">
        <v>22</v>
      </c>
    </row>
    <row r="36" spans="1:15">
      <c r="A36" t="s">
        <v>23</v>
      </c>
      <c r="C36" s="22"/>
      <c r="D36" s="15"/>
      <c r="E36" s="15"/>
      <c r="F36" s="8">
        <v>587</v>
      </c>
      <c r="G36" s="11">
        <v>1500</v>
      </c>
      <c r="H36" t="s">
        <v>24</v>
      </c>
    </row>
    <row r="37" spans="1:15">
      <c r="A37" t="s">
        <v>25</v>
      </c>
      <c r="C37" s="22"/>
      <c r="D37" s="15"/>
      <c r="E37" s="15"/>
      <c r="F37" s="8">
        <v>1684.84</v>
      </c>
      <c r="G37" s="11">
        <v>2700</v>
      </c>
      <c r="H37" t="s">
        <v>26</v>
      </c>
    </row>
    <row r="38" spans="1:15">
      <c r="A38" t="s">
        <v>27</v>
      </c>
      <c r="C38" s="22"/>
      <c r="D38" s="15"/>
      <c r="E38" s="15"/>
      <c r="F38" s="8">
        <v>307.75</v>
      </c>
      <c r="G38" s="11">
        <v>0</v>
      </c>
      <c r="H38" t="s">
        <v>28</v>
      </c>
      <c r="J38" s="1"/>
    </row>
    <row r="39" spans="1:15">
      <c r="A39" t="s">
        <v>29</v>
      </c>
      <c r="C39" s="22"/>
      <c r="D39" s="15"/>
      <c r="E39" s="15"/>
      <c r="F39" s="8">
        <v>1684.84</v>
      </c>
      <c r="G39" s="11"/>
      <c r="H39" t="s">
        <v>30</v>
      </c>
    </row>
    <row r="40" spans="1:15">
      <c r="A40" s="3" t="s">
        <v>19</v>
      </c>
      <c r="B40" s="27">
        <v>30000</v>
      </c>
      <c r="C40" s="22">
        <f>N27</f>
        <v>18879.310344827583</v>
      </c>
      <c r="D40" s="15">
        <f>O27</f>
        <v>10788.177339901478</v>
      </c>
      <c r="E40" s="15">
        <v>18000</v>
      </c>
      <c r="F40" s="8">
        <f>SUM(F35:F39)</f>
        <v>5490.08</v>
      </c>
      <c r="G40" s="11">
        <f>SUM(G35:G38)</f>
        <v>5220</v>
      </c>
      <c r="H40" t="s">
        <v>268</v>
      </c>
      <c r="I40" s="105">
        <f>B40/B12</f>
        <v>85.714285714285708</v>
      </c>
    </row>
    <row r="41" spans="1:15">
      <c r="A41" s="3"/>
      <c r="B41" s="26"/>
      <c r="C41" s="22"/>
      <c r="D41" s="15"/>
      <c r="E41" s="15"/>
      <c r="F41" s="8"/>
      <c r="G41" s="11"/>
      <c r="O41" s="1"/>
    </row>
    <row r="42" spans="1:15">
      <c r="A42" s="3" t="s">
        <v>31</v>
      </c>
      <c r="B42" s="26"/>
      <c r="C42" s="22"/>
      <c r="D42" s="15"/>
      <c r="E42" s="15"/>
      <c r="F42" s="8"/>
      <c r="G42" s="11"/>
    </row>
    <row r="43" spans="1:15">
      <c r="A43" t="s">
        <v>33</v>
      </c>
      <c r="B43" s="19">
        <v>4000</v>
      </c>
      <c r="C43" s="22">
        <v>1500</v>
      </c>
      <c r="D43" s="15">
        <v>2500</v>
      </c>
      <c r="E43" s="15">
        <v>1607</v>
      </c>
      <c r="F43" s="8">
        <v>4079</v>
      </c>
      <c r="G43" s="11">
        <v>1500</v>
      </c>
      <c r="H43" t="s">
        <v>290</v>
      </c>
    </row>
    <row r="44" spans="1:15">
      <c r="A44" t="s">
        <v>49</v>
      </c>
      <c r="B44" s="19">
        <v>1500</v>
      </c>
      <c r="C44" s="22">
        <v>1500</v>
      </c>
      <c r="D44" s="15">
        <v>0</v>
      </c>
      <c r="E44" s="15"/>
      <c r="F44" s="8">
        <v>1101</v>
      </c>
      <c r="G44" s="11">
        <v>1200</v>
      </c>
      <c r="H44" t="s">
        <v>34</v>
      </c>
    </row>
    <row r="45" spans="1:15">
      <c r="A45" t="s">
        <v>50</v>
      </c>
      <c r="B45" s="19">
        <v>2250</v>
      </c>
      <c r="C45" s="22">
        <v>1500</v>
      </c>
      <c r="D45" s="15">
        <v>750</v>
      </c>
      <c r="E45" s="15">
        <v>451</v>
      </c>
      <c r="F45" s="8">
        <v>0</v>
      </c>
      <c r="G45" s="11">
        <v>400</v>
      </c>
      <c r="M45" s="1"/>
    </row>
    <row r="46" spans="1:15">
      <c r="A46" s="3" t="s">
        <v>19</v>
      </c>
      <c r="B46" s="19">
        <f>SUM(B43:B45)</f>
        <v>7750</v>
      </c>
      <c r="C46" s="22">
        <f>SUM(C43:C45)</f>
        <v>4500</v>
      </c>
      <c r="D46" s="15">
        <f>SUM(D43:D45)</f>
        <v>3250</v>
      </c>
      <c r="E46" s="15"/>
      <c r="F46" s="8">
        <f>SUM(F43:F45)</f>
        <v>5180</v>
      </c>
      <c r="G46" s="11">
        <f>SUM(G43:G45)</f>
        <v>3100</v>
      </c>
    </row>
    <row r="47" spans="1:15">
      <c r="C47" s="22"/>
      <c r="D47" s="15"/>
      <c r="E47" s="15"/>
      <c r="F47" s="8"/>
      <c r="G47" s="11"/>
    </row>
    <row r="48" spans="1:15">
      <c r="A48" s="3" t="s">
        <v>35</v>
      </c>
      <c r="B48" s="26"/>
      <c r="C48" s="22"/>
      <c r="D48" s="15"/>
      <c r="E48" s="15"/>
      <c r="F48" s="8"/>
      <c r="G48" s="11"/>
    </row>
    <row r="49" spans="1:12">
      <c r="A49" s="4" t="s">
        <v>32</v>
      </c>
      <c r="B49" s="21">
        <v>600</v>
      </c>
      <c r="C49" s="22">
        <v>0</v>
      </c>
      <c r="D49" s="15">
        <v>600</v>
      </c>
      <c r="E49" s="15"/>
      <c r="F49" s="8">
        <v>600</v>
      </c>
      <c r="G49" s="11">
        <v>0</v>
      </c>
      <c r="L49" s="1"/>
    </row>
    <row r="50" spans="1:12">
      <c r="A50" s="4" t="s">
        <v>36</v>
      </c>
      <c r="B50" s="21">
        <v>700</v>
      </c>
      <c r="C50" s="22">
        <v>350</v>
      </c>
      <c r="D50" s="15">
        <v>350</v>
      </c>
      <c r="E50" s="15">
        <v>50</v>
      </c>
      <c r="F50" s="8">
        <v>649</v>
      </c>
      <c r="G50" s="11">
        <v>0</v>
      </c>
      <c r="H50" t="s">
        <v>37</v>
      </c>
    </row>
    <row r="51" spans="1:12">
      <c r="A51" t="s">
        <v>38</v>
      </c>
      <c r="B51" s="19">
        <v>200</v>
      </c>
      <c r="C51" s="22">
        <v>200</v>
      </c>
      <c r="D51" s="15">
        <v>200</v>
      </c>
      <c r="E51" s="15"/>
      <c r="F51" s="8">
        <v>271.04000000000002</v>
      </c>
      <c r="G51" s="11">
        <v>300</v>
      </c>
      <c r="H51" t="s">
        <v>39</v>
      </c>
    </row>
    <row r="52" spans="1:12">
      <c r="A52" t="s">
        <v>40</v>
      </c>
      <c r="B52" s="19">
        <v>0</v>
      </c>
      <c r="C52" s="22">
        <v>100</v>
      </c>
      <c r="D52" s="15">
        <v>100</v>
      </c>
      <c r="E52" s="15"/>
      <c r="F52" s="8">
        <v>247</v>
      </c>
      <c r="G52" s="11"/>
    </row>
    <row r="53" spans="1:12">
      <c r="A53" t="s">
        <v>41</v>
      </c>
      <c r="B53" s="19">
        <v>0</v>
      </c>
      <c r="C53" s="22">
        <v>0</v>
      </c>
      <c r="D53" s="15">
        <v>0</v>
      </c>
      <c r="E53" s="15">
        <v>335</v>
      </c>
      <c r="F53" s="8">
        <v>20</v>
      </c>
      <c r="G53" s="11">
        <v>100</v>
      </c>
      <c r="H53" t="s">
        <v>42</v>
      </c>
    </row>
    <row r="54" spans="1:12" s="106" customFormat="1">
      <c r="A54" s="106" t="s">
        <v>43</v>
      </c>
      <c r="B54" s="107">
        <v>8000</v>
      </c>
      <c r="C54" s="108">
        <v>5000</v>
      </c>
      <c r="D54" s="109">
        <v>3000</v>
      </c>
      <c r="E54" s="109"/>
      <c r="F54" s="110">
        <v>96</v>
      </c>
      <c r="G54" s="110">
        <v>1035</v>
      </c>
      <c r="H54" s="106" t="s">
        <v>276</v>
      </c>
    </row>
    <row r="55" spans="1:12">
      <c r="A55" s="3" t="s">
        <v>19</v>
      </c>
      <c r="B55" s="27">
        <f>SUM(B49:B54)</f>
        <v>9500</v>
      </c>
      <c r="C55" s="22">
        <f>SUM(C49:C54)</f>
        <v>5650</v>
      </c>
      <c r="D55" s="15">
        <f>SUM(D49:D54)</f>
        <v>4250</v>
      </c>
      <c r="E55" s="15"/>
      <c r="F55" s="8">
        <f>SUM(F49:F54)</f>
        <v>1883.04</v>
      </c>
      <c r="G55" s="11">
        <f>SUM(G51:G54)</f>
        <v>1435</v>
      </c>
    </row>
    <row r="56" spans="1:12">
      <c r="C56" s="22"/>
      <c r="D56" s="15"/>
      <c r="E56" s="15"/>
      <c r="F56" s="8"/>
      <c r="G56" s="11"/>
    </row>
    <row r="57" spans="1:12">
      <c r="A57" s="2" t="s">
        <v>44</v>
      </c>
      <c r="B57" s="20">
        <f>B32+B40+B46+B55</f>
        <v>47250</v>
      </c>
      <c r="C57" s="23">
        <f>C32+C40+C46+C55</f>
        <v>29029.310344827583</v>
      </c>
      <c r="D57" s="23">
        <f>D32+D40+D46+D55</f>
        <v>18288.177339901478</v>
      </c>
      <c r="E57" s="23">
        <f>SUM(E27:E55)</f>
        <v>20443</v>
      </c>
      <c r="F57" s="9">
        <f>F32+F40+F46+F55</f>
        <v>18332.190000000002</v>
      </c>
      <c r="G57" s="9">
        <f>G32+G40+G46+G55</f>
        <v>9755</v>
      </c>
      <c r="H57" s="2"/>
      <c r="I57" s="2"/>
      <c r="J57" s="2"/>
    </row>
    <row r="58" spans="1:12">
      <c r="C58" s="22"/>
      <c r="D58" s="15"/>
      <c r="E58" s="15"/>
      <c r="F58" s="8"/>
      <c r="G58" s="11"/>
    </row>
    <row r="59" spans="1:12">
      <c r="A59" s="4" t="s">
        <v>45</v>
      </c>
      <c r="B59" s="21">
        <f>B23-B57</f>
        <v>16625</v>
      </c>
      <c r="C59" s="24">
        <f>C23-C57</f>
        <v>18345.689655172417</v>
      </c>
      <c r="D59" s="17">
        <f>D23-D57</f>
        <v>-4788.1773399014783</v>
      </c>
      <c r="E59" s="17"/>
      <c r="F59" s="8">
        <f>F23-F57</f>
        <v>-6782.1900000000023</v>
      </c>
      <c r="G59" s="12">
        <f>G23-G57</f>
        <v>-6470</v>
      </c>
      <c r="H59" s="4"/>
      <c r="I59" s="4"/>
      <c r="J59" s="4"/>
    </row>
    <row r="60" spans="1:12">
      <c r="C60" s="22">
        <f>B18/2</f>
        <v>1500</v>
      </c>
      <c r="D60" s="15">
        <f>B18/2</f>
        <v>1500</v>
      </c>
      <c r="E60" s="15"/>
      <c r="F60" s="8"/>
      <c r="G60" s="11"/>
      <c r="H60" t="s">
        <v>277</v>
      </c>
    </row>
    <row r="61" spans="1:12">
      <c r="A61" t="s">
        <v>278</v>
      </c>
      <c r="C61" s="22">
        <f>SUM(C59:C60)</f>
        <v>19845.689655172417</v>
      </c>
      <c r="D61" s="15">
        <f>SUM(D59:D60)</f>
        <v>-3288.1773399014783</v>
      </c>
      <c r="E61" s="15"/>
      <c r="H61" t="s">
        <v>279</v>
      </c>
    </row>
    <row r="62" spans="1:12">
      <c r="L62" s="28" t="s">
        <v>269</v>
      </c>
    </row>
    <row r="63" spans="1:12">
      <c r="L63" s="28"/>
    </row>
    <row r="64" spans="1:12">
      <c r="L64" s="4" t="s">
        <v>54</v>
      </c>
    </row>
    <row r="65" spans="12:12">
      <c r="L65" s="4" t="s">
        <v>53</v>
      </c>
    </row>
    <row r="66" spans="12:12">
      <c r="L66" s="4" t="s">
        <v>55</v>
      </c>
    </row>
    <row r="67" spans="12:12">
      <c r="L67" s="4" t="s">
        <v>56</v>
      </c>
    </row>
    <row r="68" spans="12:12">
      <c r="L68" s="4" t="s">
        <v>57</v>
      </c>
    </row>
    <row r="69" spans="12:12">
      <c r="L69" s="4"/>
    </row>
    <row r="70" spans="12:12">
      <c r="L70" s="4" t="s">
        <v>58</v>
      </c>
    </row>
    <row r="71" spans="12:12">
      <c r="L71" s="4" t="s">
        <v>59</v>
      </c>
    </row>
    <row r="72" spans="12:12">
      <c r="L72" t="s">
        <v>60</v>
      </c>
    </row>
    <row r="73" spans="12:12">
      <c r="L73" t="s">
        <v>61</v>
      </c>
    </row>
    <row r="74" spans="12:12">
      <c r="L74" t="s">
        <v>62</v>
      </c>
    </row>
    <row r="75" spans="12:12">
      <c r="L75" t="s">
        <v>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39"/>
  <sheetViews>
    <sheetView topLeftCell="A9" workbookViewId="0">
      <selection activeCell="P21" sqref="P21"/>
    </sheetView>
  </sheetViews>
  <sheetFormatPr baseColWidth="10" defaultRowHeight="15" x14ac:dyDescent="0"/>
  <sheetData>
    <row r="1" spans="1:12">
      <c r="A1" s="62" t="s">
        <v>94</v>
      </c>
      <c r="B1" s="7"/>
      <c r="C1" s="7"/>
      <c r="D1" s="7"/>
      <c r="E1" s="7"/>
      <c r="F1" s="7"/>
      <c r="G1" s="7"/>
      <c r="H1" s="7"/>
      <c r="I1" s="63"/>
      <c r="J1" s="7"/>
      <c r="K1" s="7"/>
      <c r="L1" s="7"/>
    </row>
    <row r="2" spans="1:12">
      <c r="A2" s="7"/>
      <c r="B2" s="7"/>
      <c r="C2" s="7"/>
      <c r="D2" s="7"/>
      <c r="E2" s="7"/>
      <c r="F2" s="7"/>
      <c r="G2" s="7"/>
      <c r="H2" s="7"/>
      <c r="I2" s="63"/>
      <c r="J2" s="7"/>
      <c r="K2" s="7"/>
      <c r="L2" s="7"/>
    </row>
    <row r="3" spans="1:12">
      <c r="A3" s="62"/>
      <c r="B3" s="62" t="s">
        <v>149</v>
      </c>
      <c r="C3" s="62" t="s">
        <v>150</v>
      </c>
      <c r="D3" s="62"/>
      <c r="E3" s="62"/>
      <c r="F3" s="62" t="s">
        <v>151</v>
      </c>
      <c r="G3" s="62" t="s">
        <v>152</v>
      </c>
      <c r="H3" s="62" t="s">
        <v>153</v>
      </c>
      <c r="I3" s="63" t="s">
        <v>154</v>
      </c>
      <c r="J3" s="62"/>
      <c r="K3" s="62"/>
      <c r="L3" s="62"/>
    </row>
    <row r="4" spans="1:12">
      <c r="A4" s="62" t="s">
        <v>155</v>
      </c>
      <c r="B4" s="62" t="s">
        <v>156</v>
      </c>
      <c r="C4" s="62" t="s">
        <v>157</v>
      </c>
      <c r="D4" s="62" t="s">
        <v>158</v>
      </c>
      <c r="E4" s="28" t="s">
        <v>159</v>
      </c>
      <c r="F4" s="62"/>
      <c r="G4" s="64" t="s">
        <v>160</v>
      </c>
      <c r="H4" s="62"/>
      <c r="I4" s="65">
        <v>5565</v>
      </c>
      <c r="J4" s="62" t="s">
        <v>161</v>
      </c>
      <c r="K4" s="62"/>
      <c r="L4" s="62"/>
    </row>
    <row r="5" spans="1:12">
      <c r="A5" s="7"/>
      <c r="B5" s="7"/>
      <c r="C5" s="7"/>
      <c r="D5" s="7"/>
      <c r="E5" s="7"/>
      <c r="F5" s="7"/>
      <c r="G5" s="66"/>
      <c r="H5" s="7"/>
      <c r="I5" s="63"/>
      <c r="J5" s="7"/>
      <c r="K5" s="7"/>
      <c r="L5" s="7"/>
    </row>
    <row r="6" spans="1:12">
      <c r="A6" s="7" t="s">
        <v>162</v>
      </c>
      <c r="B6" s="62" t="s">
        <v>163</v>
      </c>
      <c r="C6" s="62" t="s">
        <v>164</v>
      </c>
      <c r="D6" s="7" t="s">
        <v>165</v>
      </c>
      <c r="E6" s="7" t="s">
        <v>166</v>
      </c>
      <c r="F6" s="7"/>
      <c r="G6" s="66" t="s">
        <v>167</v>
      </c>
      <c r="H6" s="7"/>
      <c r="I6" s="63">
        <v>500</v>
      </c>
      <c r="J6" s="7" t="s">
        <v>168</v>
      </c>
      <c r="K6" s="7"/>
      <c r="L6" s="7"/>
    </row>
    <row r="7" spans="1:12">
      <c r="A7" s="7"/>
      <c r="B7" s="7"/>
      <c r="C7" s="62" t="s">
        <v>169</v>
      </c>
      <c r="D7" s="7" t="s">
        <v>170</v>
      </c>
      <c r="E7" s="7" t="s">
        <v>171</v>
      </c>
      <c r="F7" s="7"/>
      <c r="G7" s="66" t="s">
        <v>172</v>
      </c>
      <c r="H7" s="7"/>
      <c r="I7" s="63"/>
      <c r="J7" s="7"/>
      <c r="K7" s="7"/>
      <c r="L7" s="7"/>
    </row>
    <row r="8" spans="1:12">
      <c r="A8" s="7"/>
      <c r="B8" s="7"/>
      <c r="C8" s="62"/>
      <c r="D8" s="7"/>
      <c r="E8" s="7"/>
      <c r="F8" s="7"/>
      <c r="G8" s="66"/>
      <c r="H8" s="7"/>
      <c r="I8" s="63"/>
      <c r="J8" s="7"/>
      <c r="K8" s="7"/>
      <c r="L8" s="7"/>
    </row>
    <row r="9" spans="1:12">
      <c r="A9" s="7" t="s">
        <v>173</v>
      </c>
      <c r="B9" s="73" t="s">
        <v>174</v>
      </c>
      <c r="C9" s="7" t="s">
        <v>175</v>
      </c>
      <c r="D9" s="7"/>
      <c r="E9" s="7"/>
      <c r="F9" s="7"/>
      <c r="G9" s="66" t="s">
        <v>176</v>
      </c>
      <c r="H9" s="7"/>
      <c r="I9" s="67">
        <v>500</v>
      </c>
      <c r="J9" s="7" t="s">
        <v>177</v>
      </c>
      <c r="K9" s="7"/>
      <c r="L9" s="7"/>
    </row>
    <row r="10" spans="1:12">
      <c r="A10" s="7"/>
      <c r="B10" s="7"/>
      <c r="C10" s="62" t="s">
        <v>178</v>
      </c>
      <c r="D10" s="7" t="s">
        <v>179</v>
      </c>
      <c r="E10" s="7" t="s">
        <v>180</v>
      </c>
      <c r="F10" s="7"/>
      <c r="G10" t="s">
        <v>181</v>
      </c>
      <c r="H10" s="7"/>
      <c r="I10" s="63"/>
      <c r="J10" s="7"/>
      <c r="K10" s="7"/>
      <c r="L10" s="7"/>
    </row>
    <row r="11" spans="1:12">
      <c r="A11" s="7"/>
      <c r="B11" s="7"/>
      <c r="C11" s="62"/>
      <c r="D11" s="7"/>
      <c r="E11" s="7"/>
      <c r="F11" s="7"/>
      <c r="H11" s="7"/>
      <c r="I11" s="63"/>
      <c r="J11" s="7"/>
      <c r="K11" s="7"/>
      <c r="L11" s="7"/>
    </row>
    <row r="12" spans="1:12">
      <c r="A12" s="7" t="s">
        <v>162</v>
      </c>
      <c r="B12" s="73" t="s">
        <v>182</v>
      </c>
      <c r="C12" s="62" t="s">
        <v>183</v>
      </c>
      <c r="D12" s="7" t="s">
        <v>184</v>
      </c>
      <c r="E12" s="7" t="s">
        <v>185</v>
      </c>
      <c r="F12" s="7"/>
      <c r="G12" s="66" t="s">
        <v>186</v>
      </c>
      <c r="H12" s="7"/>
      <c r="I12" s="67">
        <v>500</v>
      </c>
      <c r="J12" s="7" t="s">
        <v>187</v>
      </c>
      <c r="K12" s="7"/>
      <c r="L12" s="7"/>
    </row>
    <row r="13" spans="1:12">
      <c r="A13" s="7"/>
      <c r="B13" s="7"/>
      <c r="C13" s="7"/>
      <c r="D13" s="7"/>
      <c r="E13" s="7"/>
      <c r="F13" s="7"/>
      <c r="G13" s="66"/>
      <c r="H13" s="7"/>
      <c r="I13" s="63"/>
      <c r="J13" s="7"/>
      <c r="K13" s="7"/>
      <c r="L13" s="7"/>
    </row>
    <row r="14" spans="1:12">
      <c r="A14" s="7" t="s">
        <v>173</v>
      </c>
      <c r="B14" s="73" t="s">
        <v>188</v>
      </c>
      <c r="C14" s="7" t="s">
        <v>189</v>
      </c>
      <c r="D14" s="7" t="s">
        <v>190</v>
      </c>
      <c r="E14" s="7" t="s">
        <v>191</v>
      </c>
      <c r="F14" s="7" t="s">
        <v>192</v>
      </c>
      <c r="G14" s="68" t="s">
        <v>193</v>
      </c>
      <c r="H14" s="7"/>
      <c r="I14" s="67">
        <v>500</v>
      </c>
      <c r="J14" s="7" t="s">
        <v>177</v>
      </c>
      <c r="K14" s="7"/>
      <c r="L14" s="7"/>
    </row>
    <row r="15" spans="1:12">
      <c r="A15" s="7"/>
      <c r="B15" s="7"/>
      <c r="C15" s="7"/>
      <c r="D15" s="7"/>
      <c r="E15" s="7"/>
      <c r="F15" s="7"/>
      <c r="G15" s="7"/>
      <c r="H15" s="7"/>
      <c r="I15" s="69"/>
      <c r="J15" s="7"/>
      <c r="K15" s="7"/>
      <c r="L15" s="7"/>
    </row>
    <row r="16" spans="1:12">
      <c r="A16" s="7"/>
      <c r="B16" s="7"/>
      <c r="C16" s="7"/>
      <c r="D16" s="7"/>
      <c r="E16" s="7"/>
      <c r="F16" s="7"/>
      <c r="G16" s="66"/>
      <c r="H16" s="7"/>
      <c r="I16" s="63"/>
      <c r="J16" s="7"/>
      <c r="K16" s="7"/>
      <c r="L16" s="7"/>
    </row>
    <row r="17" spans="1:12">
      <c r="A17" s="7" t="s">
        <v>173</v>
      </c>
      <c r="B17" s="73" t="s">
        <v>194</v>
      </c>
      <c r="C17" s="62" t="s">
        <v>195</v>
      </c>
      <c r="D17" s="70" t="s">
        <v>196</v>
      </c>
      <c r="E17" s="118" t="s">
        <v>197</v>
      </c>
      <c r="F17" s="118"/>
      <c r="G17" s="68" t="s">
        <v>198</v>
      </c>
      <c r="H17" s="7"/>
      <c r="I17" s="67">
        <v>500</v>
      </c>
      <c r="J17" s="7" t="s">
        <v>187</v>
      </c>
      <c r="K17" s="7"/>
      <c r="L17" s="7"/>
    </row>
    <row r="18" spans="1:12" ht="30">
      <c r="A18" s="7"/>
      <c r="B18" s="7"/>
      <c r="C18" s="62" t="s">
        <v>199</v>
      </c>
      <c r="D18" s="7" t="s">
        <v>200</v>
      </c>
      <c r="E18" s="71" t="s">
        <v>201</v>
      </c>
      <c r="F18" s="71"/>
      <c r="G18" s="71" t="s">
        <v>202</v>
      </c>
      <c r="H18" s="7"/>
      <c r="I18" s="63"/>
      <c r="J18" s="7"/>
      <c r="K18" s="7"/>
      <c r="L18" s="7"/>
    </row>
    <row r="19" spans="1:12" ht="30">
      <c r="A19" s="7"/>
      <c r="B19" s="7"/>
      <c r="C19" s="62"/>
      <c r="D19" s="7"/>
      <c r="E19" s="71"/>
      <c r="F19" s="71"/>
      <c r="G19" s="72" t="s">
        <v>203</v>
      </c>
      <c r="H19" s="7"/>
      <c r="I19" s="63"/>
      <c r="J19" s="7"/>
      <c r="K19" s="7"/>
      <c r="L19" s="7"/>
    </row>
    <row r="20" spans="1:12">
      <c r="A20" s="7"/>
      <c r="B20" s="7"/>
      <c r="C20" s="62"/>
      <c r="D20" s="7"/>
      <c r="E20" s="71"/>
      <c r="F20" s="71"/>
      <c r="G20" s="71"/>
      <c r="H20" s="7"/>
      <c r="I20" s="63"/>
      <c r="J20" s="7"/>
      <c r="K20" s="7"/>
      <c r="L20" s="7"/>
    </row>
    <row r="21" spans="1:12">
      <c r="A21" s="7" t="s">
        <v>173</v>
      </c>
      <c r="B21" s="73" t="s">
        <v>204</v>
      </c>
      <c r="C21" s="62" t="s">
        <v>205</v>
      </c>
      <c r="D21" s="7" t="s">
        <v>206</v>
      </c>
      <c r="E21" s="7" t="s">
        <v>207</v>
      </c>
      <c r="F21" s="7"/>
      <c r="G21" s="68" t="s">
        <v>208</v>
      </c>
      <c r="H21" t="s">
        <v>209</v>
      </c>
      <c r="I21" s="67">
        <v>500</v>
      </c>
      <c r="J21" s="7" t="s">
        <v>177</v>
      </c>
      <c r="K21" s="7"/>
      <c r="L21" s="7"/>
    </row>
    <row r="22" spans="1:12">
      <c r="A22" s="7"/>
      <c r="B22" s="7"/>
      <c r="C22" s="62" t="s">
        <v>210</v>
      </c>
      <c r="D22" s="7" t="s">
        <v>211</v>
      </c>
      <c r="E22" s="7" t="s">
        <v>212</v>
      </c>
      <c r="F22" s="7"/>
      <c r="G22" s="66" t="s">
        <v>213</v>
      </c>
      <c r="H22" s="7"/>
      <c r="I22" s="63"/>
      <c r="J22" s="7"/>
      <c r="K22" s="7"/>
      <c r="L22" s="7"/>
    </row>
    <row r="23" spans="1:12">
      <c r="A23" s="7"/>
      <c r="B23" s="7"/>
      <c r="C23" s="62"/>
      <c r="D23" s="7"/>
      <c r="E23" s="7"/>
      <c r="F23" s="7"/>
      <c r="G23" s="66"/>
      <c r="H23" s="7"/>
      <c r="I23" s="63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66"/>
      <c r="H24" s="7"/>
      <c r="I24" s="63"/>
      <c r="J24" s="7"/>
      <c r="K24" s="7"/>
      <c r="L24" s="7"/>
    </row>
    <row r="25" spans="1:12">
      <c r="A25" s="7" t="s">
        <v>173</v>
      </c>
      <c r="B25" s="73" t="s">
        <v>214</v>
      </c>
      <c r="C25" s="62" t="s">
        <v>215</v>
      </c>
      <c r="D25" s="7" t="s">
        <v>216</v>
      </c>
      <c r="E25" s="7" t="s">
        <v>217</v>
      </c>
      <c r="F25" s="7" t="s">
        <v>218</v>
      </c>
      <c r="G25" s="66" t="s">
        <v>219</v>
      </c>
      <c r="H25" s="7"/>
      <c r="I25" s="67">
        <v>500</v>
      </c>
      <c r="J25" s="7" t="s">
        <v>220</v>
      </c>
      <c r="K25" s="7"/>
      <c r="L25" s="7"/>
    </row>
    <row r="26" spans="1:12">
      <c r="A26" s="7"/>
      <c r="B26" s="7"/>
      <c r="C26" s="62" t="s">
        <v>221</v>
      </c>
      <c r="D26" s="7" t="s">
        <v>222</v>
      </c>
      <c r="E26" s="7" t="s">
        <v>223</v>
      </c>
      <c r="F26" s="7"/>
      <c r="G26" s="68" t="s">
        <v>224</v>
      </c>
      <c r="H26" s="7"/>
      <c r="I26" s="63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67"/>
      <c r="J27" s="7"/>
      <c r="K27" s="7"/>
      <c r="L27" s="7"/>
    </row>
    <row r="28" spans="1:12">
      <c r="A28" s="7" t="s">
        <v>173</v>
      </c>
      <c r="B28" s="73" t="s">
        <v>225</v>
      </c>
      <c r="C28" s="62" t="s">
        <v>226</v>
      </c>
      <c r="D28" s="7" t="s">
        <v>227</v>
      </c>
      <c r="E28" s="7" t="s">
        <v>228</v>
      </c>
      <c r="F28" s="7"/>
      <c r="G28" t="s">
        <v>229</v>
      </c>
      <c r="H28" t="s">
        <v>230</v>
      </c>
      <c r="I28" s="67">
        <v>500</v>
      </c>
      <c r="J28" s="7" t="s">
        <v>220</v>
      </c>
      <c r="K28" s="7"/>
      <c r="L28" s="7"/>
    </row>
    <row r="29" spans="1:12">
      <c r="A29" s="7"/>
      <c r="B29" s="62"/>
      <c r="C29" s="62"/>
      <c r="D29" s="7"/>
      <c r="E29" s="7"/>
      <c r="F29" s="7"/>
      <c r="G29" s="7"/>
      <c r="H29" t="s">
        <v>231</v>
      </c>
      <c r="I29" s="63"/>
      <c r="J29" s="7"/>
      <c r="K29" s="7"/>
      <c r="L29" s="7"/>
    </row>
    <row r="30" spans="1:12">
      <c r="A30" s="7"/>
      <c r="B30" s="62"/>
      <c r="C30" s="62"/>
      <c r="D30" s="7"/>
      <c r="E30" s="7"/>
      <c r="F30" s="7"/>
      <c r="G30" s="7"/>
      <c r="H30" t="s">
        <v>232</v>
      </c>
      <c r="I30" s="63"/>
      <c r="J30" s="7"/>
      <c r="K30" s="7"/>
      <c r="L30" s="7"/>
    </row>
    <row r="31" spans="1:12">
      <c r="A31" s="7"/>
      <c r="B31" s="62"/>
      <c r="C31" s="62"/>
      <c r="D31" s="7"/>
      <c r="E31" s="7"/>
      <c r="F31" s="7"/>
      <c r="G31" s="7"/>
      <c r="I31" s="63"/>
      <c r="J31" s="7"/>
      <c r="K31" s="7"/>
      <c r="L31" s="7"/>
    </row>
    <row r="32" spans="1:12">
      <c r="A32" s="7" t="s">
        <v>173</v>
      </c>
      <c r="B32" s="73" t="s">
        <v>233</v>
      </c>
      <c r="C32" s="62" t="s">
        <v>234</v>
      </c>
      <c r="D32" s="7" t="s">
        <v>235</v>
      </c>
      <c r="E32" s="7" t="s">
        <v>236</v>
      </c>
      <c r="F32" t="s">
        <v>237</v>
      </c>
      <c r="G32" s="68" t="s">
        <v>238</v>
      </c>
      <c r="H32" t="s">
        <v>239</v>
      </c>
      <c r="I32" s="67">
        <v>500</v>
      </c>
      <c r="J32" s="7" t="s">
        <v>220</v>
      </c>
      <c r="K32" s="7"/>
      <c r="L32" s="7"/>
    </row>
    <row r="33" spans="1:12">
      <c r="A33" s="7"/>
      <c r="B33" s="62"/>
      <c r="C33" s="62"/>
      <c r="D33" s="7"/>
      <c r="E33" s="7"/>
      <c r="G33" s="68"/>
      <c r="I33" s="63"/>
      <c r="J33" s="7"/>
      <c r="K33" s="7"/>
      <c r="L33" s="7"/>
    </row>
    <row r="34" spans="1:12">
      <c r="A34" s="7" t="s">
        <v>173</v>
      </c>
      <c r="B34" s="73" t="s">
        <v>240</v>
      </c>
      <c r="C34" s="62" t="s">
        <v>241</v>
      </c>
      <c r="D34" s="7" t="s">
        <v>242</v>
      </c>
      <c r="E34" s="7" t="s">
        <v>243</v>
      </c>
      <c r="G34" s="68" t="s">
        <v>244</v>
      </c>
      <c r="H34" t="s">
        <v>245</v>
      </c>
      <c r="I34" s="67">
        <v>500</v>
      </c>
      <c r="J34" s="7" t="s">
        <v>246</v>
      </c>
      <c r="K34" s="7"/>
      <c r="L34" s="7"/>
    </row>
    <row r="35" spans="1:12">
      <c r="A35" s="7"/>
      <c r="B35" s="62"/>
      <c r="C35" s="62"/>
      <c r="D35" s="7" t="s">
        <v>247</v>
      </c>
      <c r="E35" s="7" t="s">
        <v>248</v>
      </c>
      <c r="G35" s="68" t="s">
        <v>249</v>
      </c>
      <c r="H35" t="s">
        <v>250</v>
      </c>
      <c r="I35" s="63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63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63">
        <f>SUM(I6:I34)</f>
        <v>5000</v>
      </c>
      <c r="J37" s="7" t="s">
        <v>251</v>
      </c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63"/>
      <c r="J38" s="7"/>
      <c r="K38" s="7"/>
      <c r="L38" s="7"/>
    </row>
    <row r="39" spans="1:12">
      <c r="I39">
        <v>4500</v>
      </c>
      <c r="J39" t="s">
        <v>252</v>
      </c>
    </row>
  </sheetData>
  <mergeCells count="1">
    <mergeCell ref="E17:F17"/>
  </mergeCells>
  <hyperlinks>
    <hyperlink ref="G25" r:id="rId1"/>
    <hyperlink ref="G22" r:id="rId2"/>
    <hyperlink ref="G12" r:id="rId3" display="nekoro@citylimits.org"/>
    <hyperlink ref="G9" r:id="rId4"/>
    <hyperlink ref="G4" r:id="rId5"/>
    <hyperlink ref="G17" r:id="rId6"/>
    <hyperlink ref="G6" r:id="rId7"/>
    <hyperlink ref="G26" r:id="rId8"/>
    <hyperlink ref="G21" r:id="rId9"/>
    <hyperlink ref="G32" r:id="rId10"/>
    <hyperlink ref="G14" r:id="rId11"/>
    <hyperlink ref="G19" r:id="rId12"/>
    <hyperlink ref="G35" r:id="rId13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Q996"/>
  <sheetViews>
    <sheetView workbookViewId="0">
      <selection activeCell="J4" sqref="J4"/>
    </sheetView>
  </sheetViews>
  <sheetFormatPr baseColWidth="10" defaultRowHeight="15" x14ac:dyDescent="0"/>
  <cols>
    <col min="1" max="1" width="21.83203125" style="42" customWidth="1"/>
    <col min="2" max="4" width="10.83203125" style="42"/>
    <col min="5" max="5" width="10.83203125" style="44"/>
    <col min="6" max="6" width="10.83203125" style="42"/>
    <col min="7" max="7" width="10.83203125" style="43"/>
    <col min="8" max="16384" width="10.83203125" style="42"/>
  </cols>
  <sheetData>
    <row r="1" spans="1:17" ht="31" thickBot="1">
      <c r="C1" s="45" t="s">
        <v>139</v>
      </c>
      <c r="D1" s="45" t="s">
        <v>140</v>
      </c>
      <c r="E1" s="40" t="s">
        <v>141</v>
      </c>
      <c r="F1" s="39"/>
      <c r="G1" s="43" t="s">
        <v>142</v>
      </c>
    </row>
    <row r="2" spans="1:17" ht="16" thickBot="1">
      <c r="A2" s="41" t="s">
        <v>130</v>
      </c>
      <c r="B2" s="41"/>
      <c r="C2" s="46">
        <v>83936</v>
      </c>
      <c r="D2" s="47">
        <v>7.42</v>
      </c>
      <c r="E2" s="48">
        <v>298.78100000000001</v>
      </c>
      <c r="F2" s="47"/>
      <c r="G2" s="49">
        <v>300</v>
      </c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6" thickBot="1">
      <c r="A3" s="41" t="s">
        <v>131</v>
      </c>
      <c r="B3" s="50"/>
      <c r="C3" s="46">
        <v>73832</v>
      </c>
      <c r="D3" s="47">
        <v>6.53</v>
      </c>
      <c r="E3" s="48">
        <v>262.81299999999999</v>
      </c>
      <c r="F3" s="47"/>
      <c r="G3" s="49">
        <v>265</v>
      </c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6" thickBot="1">
      <c r="A4" s="41" t="s">
        <v>132</v>
      </c>
      <c r="B4" s="41" t="s">
        <v>138</v>
      </c>
      <c r="C4" s="46">
        <v>103684</v>
      </c>
      <c r="D4" s="47">
        <v>9.17</v>
      </c>
      <c r="E4" s="48">
        <v>369.07499999999999</v>
      </c>
      <c r="F4" s="47"/>
      <c r="G4" s="49">
        <v>370</v>
      </c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6" thickBot="1">
      <c r="A5" s="41" t="s">
        <v>133</v>
      </c>
      <c r="B5" s="41" t="s">
        <v>138</v>
      </c>
      <c r="C5" s="46">
        <v>93603</v>
      </c>
      <c r="D5" s="47">
        <v>8.2799999999999994</v>
      </c>
      <c r="E5" s="48">
        <v>333.19099999999997</v>
      </c>
      <c r="F5" s="47"/>
      <c r="G5" s="49">
        <v>335</v>
      </c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6" thickBot="1">
      <c r="A6" s="41" t="s">
        <v>134</v>
      </c>
      <c r="B6" s="41" t="s">
        <v>138</v>
      </c>
      <c r="C6" s="46">
        <v>250417</v>
      </c>
      <c r="D6" s="47">
        <v>22.15</v>
      </c>
      <c r="E6" s="48">
        <v>891.39200000000005</v>
      </c>
      <c r="F6" s="47"/>
      <c r="G6" s="49">
        <v>890</v>
      </c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6" thickBot="1">
      <c r="A7" s="41" t="s">
        <v>135</v>
      </c>
      <c r="B7" s="41"/>
      <c r="C7" s="46">
        <v>115293</v>
      </c>
      <c r="D7" s="47">
        <v>10.199999999999999</v>
      </c>
      <c r="E7" s="48">
        <v>410.4</v>
      </c>
      <c r="F7" s="47"/>
      <c r="G7" s="49">
        <v>410</v>
      </c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ht="16" thickBot="1">
      <c r="A8" s="41" t="s">
        <v>136</v>
      </c>
      <c r="B8" s="41" t="s">
        <v>138</v>
      </c>
      <c r="C8" s="46">
        <v>446832</v>
      </c>
      <c r="D8" s="47">
        <v>39.520000000000003</v>
      </c>
      <c r="E8" s="48">
        <v>1590.5540000000001</v>
      </c>
      <c r="F8" s="47"/>
      <c r="G8" s="49">
        <v>1590</v>
      </c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7" s="39" customFormat="1" ht="16" thickBot="1">
      <c r="A9" s="45" t="s">
        <v>137</v>
      </c>
      <c r="B9" s="57"/>
      <c r="C9" s="58">
        <v>1130680</v>
      </c>
      <c r="D9" s="45"/>
      <c r="E9" s="59">
        <f>SUM(E2:E8)</f>
        <v>4156.2060000000001</v>
      </c>
      <c r="F9" s="57"/>
      <c r="G9" s="60">
        <f>SUM(G2:G8)</f>
        <v>4160</v>
      </c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7" ht="16" thickBot="1">
      <c r="A10" s="41"/>
      <c r="B10" s="50"/>
      <c r="C10" s="47"/>
      <c r="D10" s="41"/>
      <c r="E10" s="51"/>
      <c r="F10" s="50"/>
      <c r="G10" s="52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ht="16" thickBot="1">
      <c r="A11" s="53"/>
      <c r="B11" s="50"/>
      <c r="C11" s="41"/>
      <c r="D11" s="41"/>
      <c r="E11" s="54"/>
      <c r="F11" s="41"/>
      <c r="G11" s="52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ht="16" thickBot="1">
      <c r="A12" s="41"/>
      <c r="B12" s="50"/>
      <c r="C12" s="41"/>
      <c r="D12" s="41"/>
      <c r="E12" s="51"/>
      <c r="F12" s="50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16" thickBot="1">
      <c r="A13" s="41"/>
      <c r="B13" s="50"/>
      <c r="C13" s="41"/>
      <c r="D13" s="41"/>
      <c r="E13" s="48"/>
      <c r="F13" s="47"/>
      <c r="G13" s="52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6" thickBot="1">
      <c r="A14" s="41"/>
      <c r="B14" s="50"/>
      <c r="C14" s="41"/>
      <c r="D14" s="41"/>
      <c r="E14" s="51"/>
      <c r="F14" s="50"/>
      <c r="G14" s="52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6" thickBot="1">
      <c r="A15" s="41"/>
      <c r="B15" s="50"/>
      <c r="C15" s="41"/>
      <c r="D15" s="41"/>
      <c r="E15" s="51"/>
      <c r="F15" s="50"/>
      <c r="G15" s="52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 ht="16" thickBot="1">
      <c r="A16" s="45" t="s">
        <v>143</v>
      </c>
      <c r="B16" s="50"/>
      <c r="C16" s="41"/>
      <c r="D16" s="41"/>
      <c r="E16" s="51"/>
      <c r="F16" s="50"/>
      <c r="G16" s="52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ht="46" thickBot="1">
      <c r="A17" s="41" t="s">
        <v>144</v>
      </c>
      <c r="B17" s="55">
        <v>2640</v>
      </c>
      <c r="C17" s="41"/>
      <c r="D17" s="41"/>
      <c r="E17" s="51"/>
      <c r="F17" s="50"/>
      <c r="G17" s="52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ht="16" thickBot="1">
      <c r="A18" s="41" t="s">
        <v>145</v>
      </c>
      <c r="B18" s="55">
        <f>B17*0.07</f>
        <v>184.8</v>
      </c>
      <c r="C18" s="41"/>
      <c r="D18" s="41"/>
      <c r="E18" s="51"/>
      <c r="F18" s="50"/>
      <c r="G18" s="52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ht="16" thickBot="1">
      <c r="A19" s="41" t="s">
        <v>148</v>
      </c>
      <c r="B19" s="55">
        <v>135</v>
      </c>
      <c r="C19" s="41"/>
      <c r="D19" s="41"/>
      <c r="E19" s="51"/>
      <c r="F19" s="50"/>
      <c r="G19" s="52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ht="16" thickBot="1">
      <c r="A20" s="41" t="s">
        <v>146</v>
      </c>
      <c r="B20" s="52">
        <v>1200</v>
      </c>
      <c r="C20" s="41"/>
      <c r="D20" s="41"/>
      <c r="E20" s="51"/>
      <c r="F20" s="50"/>
      <c r="G20" s="52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ht="16" thickBot="1">
      <c r="C21" s="41"/>
      <c r="D21" s="41"/>
    </row>
    <row r="22" spans="1:17" ht="16" thickBot="1">
      <c r="A22" s="61" t="s">
        <v>147</v>
      </c>
      <c r="B22" s="56">
        <f>SUM(B17:B20)</f>
        <v>4159.8</v>
      </c>
      <c r="C22" s="41"/>
      <c r="D22" s="41"/>
    </row>
    <row r="23" spans="1:17" ht="16" thickBot="1">
      <c r="C23" s="41"/>
      <c r="D23" s="41"/>
    </row>
    <row r="24" spans="1:17" ht="16" thickBot="1">
      <c r="C24" s="41"/>
      <c r="D24" s="41"/>
    </row>
    <row r="25" spans="1:17" ht="16" thickBot="1">
      <c r="C25" s="41"/>
      <c r="D25" s="41"/>
    </row>
    <row r="26" spans="1:17" ht="16" thickBot="1">
      <c r="C26" s="41"/>
      <c r="D26" s="41"/>
    </row>
    <row r="27" spans="1:17" ht="16" thickBot="1">
      <c r="C27" s="41"/>
      <c r="D27" s="41"/>
    </row>
    <row r="28" spans="1:17" ht="16" thickBot="1">
      <c r="C28" s="41"/>
      <c r="D28" s="41"/>
    </row>
    <row r="29" spans="1:17" ht="16" thickBot="1">
      <c r="C29" s="41"/>
      <c r="D29" s="41"/>
    </row>
    <row r="30" spans="1:17" ht="16" thickBot="1">
      <c r="C30" s="41"/>
      <c r="D30" s="41"/>
    </row>
    <row r="31" spans="1:17" ht="16" thickBot="1">
      <c r="C31" s="41"/>
      <c r="D31" s="41"/>
    </row>
    <row r="32" spans="1:17" ht="16" thickBot="1">
      <c r="C32" s="41"/>
      <c r="D32" s="41"/>
    </row>
    <row r="33" spans="3:4" ht="16" thickBot="1">
      <c r="C33" s="41"/>
      <c r="D33" s="41"/>
    </row>
    <row r="34" spans="3:4" ht="16" thickBot="1">
      <c r="C34" s="41"/>
      <c r="D34" s="41"/>
    </row>
    <row r="35" spans="3:4" ht="16" thickBot="1">
      <c r="C35" s="41"/>
      <c r="D35" s="41"/>
    </row>
    <row r="36" spans="3:4" ht="16" thickBot="1">
      <c r="C36" s="41"/>
      <c r="D36" s="41"/>
    </row>
    <row r="37" spans="3:4" ht="16" thickBot="1">
      <c r="C37" s="41"/>
      <c r="D37" s="41"/>
    </row>
    <row r="38" spans="3:4" ht="16" thickBot="1">
      <c r="C38" s="41"/>
      <c r="D38" s="41"/>
    </row>
    <row r="39" spans="3:4" ht="16" thickBot="1">
      <c r="C39" s="41"/>
      <c r="D39" s="41"/>
    </row>
    <row r="40" spans="3:4" ht="16" thickBot="1">
      <c r="C40" s="41"/>
      <c r="D40" s="41"/>
    </row>
    <row r="41" spans="3:4" ht="16" thickBot="1">
      <c r="C41" s="41"/>
      <c r="D41" s="41"/>
    </row>
    <row r="42" spans="3:4" ht="16" thickBot="1">
      <c r="C42" s="41"/>
      <c r="D42" s="41"/>
    </row>
    <row r="43" spans="3:4" ht="16" thickBot="1">
      <c r="C43" s="41"/>
      <c r="D43" s="41"/>
    </row>
    <row r="44" spans="3:4" ht="16" thickBot="1">
      <c r="C44" s="41"/>
      <c r="D44" s="41"/>
    </row>
    <row r="45" spans="3:4" ht="16" thickBot="1">
      <c r="C45" s="41"/>
      <c r="D45" s="41"/>
    </row>
    <row r="46" spans="3:4" ht="16" thickBot="1">
      <c r="C46" s="41"/>
      <c r="D46" s="41"/>
    </row>
    <row r="47" spans="3:4" ht="16" thickBot="1">
      <c r="C47" s="41"/>
      <c r="D47" s="41"/>
    </row>
    <row r="48" spans="3:4" ht="16" thickBot="1">
      <c r="C48" s="41"/>
      <c r="D48" s="41"/>
    </row>
    <row r="49" spans="3:4" ht="16" thickBot="1">
      <c r="C49" s="41"/>
      <c r="D49" s="41"/>
    </row>
    <row r="50" spans="3:4" ht="16" thickBot="1">
      <c r="C50" s="41"/>
      <c r="D50" s="41"/>
    </row>
    <row r="51" spans="3:4" ht="16" thickBot="1">
      <c r="C51" s="41"/>
      <c r="D51" s="41"/>
    </row>
    <row r="52" spans="3:4" ht="16" thickBot="1">
      <c r="C52" s="41"/>
      <c r="D52" s="41"/>
    </row>
    <row r="53" spans="3:4" ht="16" thickBot="1">
      <c r="C53" s="41"/>
      <c r="D53" s="41"/>
    </row>
    <row r="54" spans="3:4" ht="16" thickBot="1">
      <c r="C54" s="41"/>
      <c r="D54" s="41"/>
    </row>
    <row r="55" spans="3:4" ht="16" thickBot="1">
      <c r="C55" s="41"/>
      <c r="D55" s="41"/>
    </row>
    <row r="56" spans="3:4" ht="16" thickBot="1">
      <c r="C56" s="41"/>
      <c r="D56" s="41"/>
    </row>
    <row r="57" spans="3:4" ht="16" thickBot="1">
      <c r="C57" s="41"/>
      <c r="D57" s="41"/>
    </row>
    <row r="58" spans="3:4" ht="16" thickBot="1">
      <c r="C58" s="41"/>
      <c r="D58" s="41"/>
    </row>
    <row r="59" spans="3:4" ht="16" thickBot="1">
      <c r="C59" s="41"/>
      <c r="D59" s="41"/>
    </row>
    <row r="60" spans="3:4" ht="16" thickBot="1">
      <c r="C60" s="41"/>
      <c r="D60" s="41"/>
    </row>
    <row r="61" spans="3:4" ht="16" thickBot="1">
      <c r="C61" s="41"/>
      <c r="D61" s="41"/>
    </row>
    <row r="62" spans="3:4" ht="16" thickBot="1">
      <c r="C62" s="41"/>
      <c r="D62" s="41"/>
    </row>
    <row r="63" spans="3:4" ht="16" thickBot="1">
      <c r="C63" s="41"/>
      <c r="D63" s="41"/>
    </row>
    <row r="64" spans="3:4" ht="16" thickBot="1">
      <c r="C64" s="41"/>
      <c r="D64" s="41"/>
    </row>
    <row r="65" spans="3:4" ht="16" thickBot="1">
      <c r="C65" s="41"/>
      <c r="D65" s="41"/>
    </row>
    <row r="66" spans="3:4" ht="16" thickBot="1">
      <c r="C66" s="41"/>
      <c r="D66" s="41"/>
    </row>
    <row r="67" spans="3:4" ht="16" thickBot="1">
      <c r="C67" s="41"/>
      <c r="D67" s="41"/>
    </row>
    <row r="68" spans="3:4" ht="16" thickBot="1">
      <c r="C68" s="41"/>
      <c r="D68" s="41"/>
    </row>
    <row r="69" spans="3:4" ht="16" thickBot="1">
      <c r="C69" s="41"/>
      <c r="D69" s="41"/>
    </row>
    <row r="70" spans="3:4" ht="16" thickBot="1">
      <c r="C70" s="41"/>
      <c r="D70" s="41"/>
    </row>
    <row r="71" spans="3:4" ht="16" thickBot="1">
      <c r="C71" s="41"/>
      <c r="D71" s="41"/>
    </row>
    <row r="72" spans="3:4" ht="16" thickBot="1">
      <c r="C72" s="41"/>
      <c r="D72" s="41"/>
    </row>
    <row r="73" spans="3:4" ht="16" thickBot="1">
      <c r="C73" s="41"/>
      <c r="D73" s="41"/>
    </row>
    <row r="74" spans="3:4" ht="16" thickBot="1">
      <c r="C74" s="41"/>
      <c r="D74" s="41"/>
    </row>
    <row r="75" spans="3:4" ht="16" thickBot="1">
      <c r="C75" s="41"/>
      <c r="D75" s="41"/>
    </row>
    <row r="76" spans="3:4" ht="16" thickBot="1">
      <c r="C76" s="41"/>
      <c r="D76" s="41"/>
    </row>
    <row r="77" spans="3:4" ht="16" thickBot="1">
      <c r="C77" s="41"/>
      <c r="D77" s="41"/>
    </row>
    <row r="78" spans="3:4" ht="16" thickBot="1">
      <c r="C78" s="41"/>
      <c r="D78" s="41"/>
    </row>
    <row r="79" spans="3:4" ht="16" thickBot="1">
      <c r="C79" s="41"/>
      <c r="D79" s="41"/>
    </row>
    <row r="80" spans="3:4" ht="16" thickBot="1">
      <c r="C80" s="41"/>
      <c r="D80" s="41"/>
    </row>
    <row r="81" spans="3:4" ht="16" thickBot="1">
      <c r="C81" s="41"/>
      <c r="D81" s="41"/>
    </row>
    <row r="82" spans="3:4" ht="16" thickBot="1">
      <c r="C82" s="41"/>
      <c r="D82" s="41"/>
    </row>
    <row r="83" spans="3:4" ht="16" thickBot="1">
      <c r="C83" s="41"/>
      <c r="D83" s="41"/>
    </row>
    <row r="84" spans="3:4" ht="16" thickBot="1">
      <c r="C84" s="41"/>
      <c r="D84" s="41"/>
    </row>
    <row r="85" spans="3:4" ht="16" thickBot="1">
      <c r="C85" s="41"/>
      <c r="D85" s="41"/>
    </row>
    <row r="86" spans="3:4" ht="16" thickBot="1">
      <c r="C86" s="41"/>
      <c r="D86" s="41"/>
    </row>
    <row r="87" spans="3:4" ht="16" thickBot="1">
      <c r="C87" s="41"/>
      <c r="D87" s="41"/>
    </row>
    <row r="88" spans="3:4" ht="16" thickBot="1">
      <c r="C88" s="41"/>
      <c r="D88" s="41"/>
    </row>
    <row r="89" spans="3:4" ht="16" thickBot="1">
      <c r="C89" s="41"/>
      <c r="D89" s="41"/>
    </row>
    <row r="90" spans="3:4" ht="16" thickBot="1">
      <c r="C90" s="41"/>
      <c r="D90" s="41"/>
    </row>
    <row r="91" spans="3:4" ht="16" thickBot="1">
      <c r="C91" s="41"/>
      <c r="D91" s="41"/>
    </row>
    <row r="92" spans="3:4" ht="16" thickBot="1">
      <c r="C92" s="41"/>
      <c r="D92" s="41"/>
    </row>
    <row r="93" spans="3:4" ht="16" thickBot="1">
      <c r="C93" s="41"/>
      <c r="D93" s="41"/>
    </row>
    <row r="94" spans="3:4" ht="16" thickBot="1">
      <c r="C94" s="41"/>
      <c r="D94" s="41"/>
    </row>
    <row r="95" spans="3:4" ht="16" thickBot="1">
      <c r="C95" s="41"/>
      <c r="D95" s="41"/>
    </row>
    <row r="96" spans="3:4" ht="16" thickBot="1">
      <c r="C96" s="41"/>
      <c r="D96" s="41"/>
    </row>
    <row r="97" spans="3:4" ht="16" thickBot="1">
      <c r="C97" s="41"/>
      <c r="D97" s="41"/>
    </row>
    <row r="98" spans="3:4" ht="16" thickBot="1">
      <c r="C98" s="41"/>
      <c r="D98" s="41"/>
    </row>
    <row r="99" spans="3:4" ht="16" thickBot="1">
      <c r="C99" s="41"/>
      <c r="D99" s="41"/>
    </row>
    <row r="100" spans="3:4" ht="16" thickBot="1">
      <c r="C100" s="41"/>
      <c r="D100" s="41"/>
    </row>
    <row r="101" spans="3:4" ht="16" thickBot="1">
      <c r="C101" s="41"/>
      <c r="D101" s="41"/>
    </row>
    <row r="102" spans="3:4" ht="16" thickBot="1">
      <c r="C102" s="41"/>
      <c r="D102" s="41"/>
    </row>
    <row r="103" spans="3:4" ht="16" thickBot="1">
      <c r="C103" s="41"/>
      <c r="D103" s="41"/>
    </row>
    <row r="104" spans="3:4" ht="16" thickBot="1">
      <c r="C104" s="41"/>
      <c r="D104" s="41"/>
    </row>
    <row r="105" spans="3:4" ht="16" thickBot="1">
      <c r="C105" s="41"/>
      <c r="D105" s="41"/>
    </row>
    <row r="106" spans="3:4" ht="16" thickBot="1">
      <c r="C106" s="41"/>
      <c r="D106" s="41"/>
    </row>
    <row r="107" spans="3:4" ht="16" thickBot="1">
      <c r="C107" s="41"/>
      <c r="D107" s="41"/>
    </row>
    <row r="108" spans="3:4" ht="16" thickBot="1">
      <c r="C108" s="41"/>
      <c r="D108" s="41"/>
    </row>
    <row r="109" spans="3:4" ht="16" thickBot="1">
      <c r="C109" s="41"/>
      <c r="D109" s="41"/>
    </row>
    <row r="110" spans="3:4" ht="16" thickBot="1">
      <c r="C110" s="41"/>
      <c r="D110" s="41"/>
    </row>
    <row r="111" spans="3:4" ht="16" thickBot="1">
      <c r="C111" s="41"/>
      <c r="D111" s="41"/>
    </row>
    <row r="112" spans="3:4" ht="16" thickBot="1">
      <c r="C112" s="41"/>
      <c r="D112" s="41"/>
    </row>
    <row r="113" spans="3:4" ht="16" thickBot="1">
      <c r="C113" s="41"/>
      <c r="D113" s="41"/>
    </row>
    <row r="114" spans="3:4" ht="16" thickBot="1">
      <c r="C114" s="41"/>
      <c r="D114" s="41"/>
    </row>
    <row r="115" spans="3:4" ht="16" thickBot="1">
      <c r="C115" s="41"/>
      <c r="D115" s="41"/>
    </row>
    <row r="116" spans="3:4" ht="16" thickBot="1">
      <c r="C116" s="41"/>
      <c r="D116" s="41"/>
    </row>
    <row r="117" spans="3:4" ht="16" thickBot="1">
      <c r="C117" s="41"/>
      <c r="D117" s="41"/>
    </row>
    <row r="118" spans="3:4" ht="16" thickBot="1">
      <c r="C118" s="41"/>
      <c r="D118" s="41"/>
    </row>
    <row r="119" spans="3:4" ht="16" thickBot="1">
      <c r="C119" s="41"/>
      <c r="D119" s="41"/>
    </row>
    <row r="120" spans="3:4" ht="16" thickBot="1">
      <c r="C120" s="41"/>
      <c r="D120" s="41"/>
    </row>
    <row r="121" spans="3:4" ht="16" thickBot="1">
      <c r="C121" s="41"/>
      <c r="D121" s="41"/>
    </row>
    <row r="122" spans="3:4" ht="16" thickBot="1">
      <c r="C122" s="41"/>
      <c r="D122" s="41"/>
    </row>
    <row r="123" spans="3:4" ht="16" thickBot="1">
      <c r="C123" s="41"/>
      <c r="D123" s="41"/>
    </row>
    <row r="124" spans="3:4" ht="16" thickBot="1">
      <c r="C124" s="41"/>
      <c r="D124" s="41"/>
    </row>
    <row r="125" spans="3:4" ht="16" thickBot="1">
      <c r="C125" s="41"/>
      <c r="D125" s="41"/>
    </row>
    <row r="126" spans="3:4" ht="16" thickBot="1">
      <c r="C126" s="41"/>
      <c r="D126" s="41"/>
    </row>
    <row r="127" spans="3:4" ht="16" thickBot="1">
      <c r="C127" s="41"/>
      <c r="D127" s="41"/>
    </row>
    <row r="128" spans="3:4" ht="16" thickBot="1">
      <c r="C128" s="41"/>
      <c r="D128" s="41"/>
    </row>
    <row r="129" spans="3:4" ht="16" thickBot="1">
      <c r="C129" s="41"/>
      <c r="D129" s="41"/>
    </row>
    <row r="130" spans="3:4" ht="16" thickBot="1">
      <c r="C130" s="41"/>
      <c r="D130" s="41"/>
    </row>
    <row r="131" spans="3:4" ht="16" thickBot="1">
      <c r="C131" s="41"/>
      <c r="D131" s="41"/>
    </row>
    <row r="132" spans="3:4" ht="16" thickBot="1">
      <c r="C132" s="41"/>
      <c r="D132" s="41"/>
    </row>
    <row r="133" spans="3:4" ht="16" thickBot="1">
      <c r="C133" s="41"/>
      <c r="D133" s="41"/>
    </row>
    <row r="134" spans="3:4" ht="16" thickBot="1">
      <c r="C134" s="41"/>
      <c r="D134" s="41"/>
    </row>
    <row r="135" spans="3:4" ht="16" thickBot="1">
      <c r="C135" s="41"/>
      <c r="D135" s="41"/>
    </row>
    <row r="136" spans="3:4" ht="16" thickBot="1">
      <c r="C136" s="41"/>
      <c r="D136" s="41"/>
    </row>
    <row r="137" spans="3:4" ht="16" thickBot="1">
      <c r="C137" s="41"/>
      <c r="D137" s="41"/>
    </row>
    <row r="138" spans="3:4" ht="16" thickBot="1">
      <c r="C138" s="41"/>
      <c r="D138" s="41"/>
    </row>
    <row r="139" spans="3:4" ht="16" thickBot="1">
      <c r="C139" s="41"/>
      <c r="D139" s="41"/>
    </row>
    <row r="140" spans="3:4" ht="16" thickBot="1">
      <c r="C140" s="41"/>
      <c r="D140" s="41"/>
    </row>
    <row r="141" spans="3:4" ht="16" thickBot="1">
      <c r="C141" s="41"/>
      <c r="D141" s="41"/>
    </row>
    <row r="142" spans="3:4" ht="16" thickBot="1">
      <c r="C142" s="41"/>
      <c r="D142" s="41"/>
    </row>
    <row r="143" spans="3:4" ht="16" thickBot="1">
      <c r="C143" s="41"/>
      <c r="D143" s="41"/>
    </row>
    <row r="144" spans="3:4" ht="16" thickBot="1">
      <c r="C144" s="41"/>
      <c r="D144" s="41"/>
    </row>
    <row r="145" spans="3:4" ht="16" thickBot="1">
      <c r="C145" s="41"/>
      <c r="D145" s="41"/>
    </row>
    <row r="146" spans="3:4" ht="16" thickBot="1">
      <c r="C146" s="41"/>
      <c r="D146" s="41"/>
    </row>
    <row r="147" spans="3:4" ht="16" thickBot="1">
      <c r="C147" s="41"/>
      <c r="D147" s="41"/>
    </row>
    <row r="148" spans="3:4" ht="16" thickBot="1">
      <c r="C148" s="41"/>
      <c r="D148" s="41"/>
    </row>
    <row r="149" spans="3:4" ht="16" thickBot="1">
      <c r="C149" s="41"/>
      <c r="D149" s="41"/>
    </row>
    <row r="150" spans="3:4" ht="16" thickBot="1">
      <c r="C150" s="41"/>
      <c r="D150" s="41"/>
    </row>
    <row r="151" spans="3:4" ht="16" thickBot="1">
      <c r="C151" s="41"/>
      <c r="D151" s="41"/>
    </row>
    <row r="152" spans="3:4" ht="16" thickBot="1">
      <c r="C152" s="41"/>
      <c r="D152" s="41"/>
    </row>
    <row r="153" spans="3:4" ht="16" thickBot="1">
      <c r="C153" s="41"/>
      <c r="D153" s="41"/>
    </row>
    <row r="154" spans="3:4" ht="16" thickBot="1">
      <c r="C154" s="41"/>
      <c r="D154" s="41"/>
    </row>
    <row r="155" spans="3:4" ht="16" thickBot="1">
      <c r="C155" s="41"/>
      <c r="D155" s="41"/>
    </row>
    <row r="156" spans="3:4" ht="16" thickBot="1">
      <c r="C156" s="41"/>
      <c r="D156" s="41"/>
    </row>
    <row r="157" spans="3:4" ht="16" thickBot="1">
      <c r="C157" s="41"/>
      <c r="D157" s="41"/>
    </row>
    <row r="158" spans="3:4" ht="16" thickBot="1">
      <c r="C158" s="41"/>
      <c r="D158" s="41"/>
    </row>
    <row r="159" spans="3:4" ht="16" thickBot="1">
      <c r="C159" s="41"/>
      <c r="D159" s="41"/>
    </row>
    <row r="160" spans="3:4" ht="16" thickBot="1">
      <c r="C160" s="41"/>
      <c r="D160" s="41"/>
    </row>
    <row r="161" spans="3:4" ht="16" thickBot="1">
      <c r="C161" s="41"/>
      <c r="D161" s="41"/>
    </row>
    <row r="162" spans="3:4" ht="16" thickBot="1">
      <c r="C162" s="41"/>
      <c r="D162" s="41"/>
    </row>
    <row r="163" spans="3:4" ht="16" thickBot="1">
      <c r="C163" s="41"/>
      <c r="D163" s="41"/>
    </row>
    <row r="164" spans="3:4" ht="16" thickBot="1">
      <c r="C164" s="41"/>
      <c r="D164" s="41"/>
    </row>
    <row r="165" spans="3:4" ht="16" thickBot="1">
      <c r="C165" s="41"/>
      <c r="D165" s="41"/>
    </row>
    <row r="166" spans="3:4" ht="16" thickBot="1">
      <c r="C166" s="41"/>
      <c r="D166" s="41"/>
    </row>
    <row r="167" spans="3:4" ht="16" thickBot="1">
      <c r="C167" s="41"/>
      <c r="D167" s="41"/>
    </row>
    <row r="168" spans="3:4" ht="16" thickBot="1">
      <c r="C168" s="41"/>
      <c r="D168" s="41"/>
    </row>
    <row r="169" spans="3:4" ht="16" thickBot="1">
      <c r="C169" s="41"/>
      <c r="D169" s="41"/>
    </row>
    <row r="170" spans="3:4" ht="16" thickBot="1">
      <c r="C170" s="41"/>
      <c r="D170" s="41"/>
    </row>
    <row r="171" spans="3:4" ht="16" thickBot="1">
      <c r="C171" s="41"/>
      <c r="D171" s="41"/>
    </row>
    <row r="172" spans="3:4" ht="16" thickBot="1">
      <c r="C172" s="41"/>
      <c r="D172" s="41"/>
    </row>
    <row r="173" spans="3:4" ht="16" thickBot="1">
      <c r="C173" s="41"/>
      <c r="D173" s="41"/>
    </row>
    <row r="174" spans="3:4" ht="16" thickBot="1">
      <c r="C174" s="41"/>
      <c r="D174" s="41"/>
    </row>
    <row r="175" spans="3:4" ht="16" thickBot="1">
      <c r="C175" s="41"/>
      <c r="D175" s="41"/>
    </row>
    <row r="176" spans="3:4" ht="16" thickBot="1">
      <c r="C176" s="41"/>
      <c r="D176" s="41"/>
    </row>
    <row r="177" spans="3:4" ht="16" thickBot="1">
      <c r="C177" s="41"/>
      <c r="D177" s="41"/>
    </row>
    <row r="178" spans="3:4" ht="16" thickBot="1">
      <c r="C178" s="41"/>
      <c r="D178" s="41"/>
    </row>
    <row r="179" spans="3:4" ht="16" thickBot="1">
      <c r="C179" s="41"/>
      <c r="D179" s="41"/>
    </row>
    <row r="180" spans="3:4" ht="16" thickBot="1">
      <c r="C180" s="41"/>
      <c r="D180" s="41"/>
    </row>
    <row r="181" spans="3:4" ht="16" thickBot="1">
      <c r="C181" s="41"/>
      <c r="D181" s="41"/>
    </row>
    <row r="182" spans="3:4" ht="16" thickBot="1">
      <c r="C182" s="41"/>
      <c r="D182" s="41"/>
    </row>
    <row r="183" spans="3:4" ht="16" thickBot="1">
      <c r="C183" s="41"/>
      <c r="D183" s="41"/>
    </row>
    <row r="184" spans="3:4" ht="16" thickBot="1">
      <c r="C184" s="41"/>
      <c r="D184" s="41"/>
    </row>
    <row r="185" spans="3:4" ht="16" thickBot="1">
      <c r="C185" s="41"/>
      <c r="D185" s="41"/>
    </row>
    <row r="186" spans="3:4" ht="16" thickBot="1">
      <c r="C186" s="41"/>
      <c r="D186" s="41"/>
    </row>
    <row r="187" spans="3:4" ht="16" thickBot="1">
      <c r="C187" s="41"/>
      <c r="D187" s="41"/>
    </row>
    <row r="188" spans="3:4" ht="16" thickBot="1">
      <c r="C188" s="41"/>
      <c r="D188" s="41"/>
    </row>
    <row r="189" spans="3:4" ht="16" thickBot="1">
      <c r="C189" s="41"/>
      <c r="D189" s="41"/>
    </row>
    <row r="190" spans="3:4" ht="16" thickBot="1">
      <c r="C190" s="41"/>
      <c r="D190" s="41"/>
    </row>
    <row r="191" spans="3:4" ht="16" thickBot="1">
      <c r="C191" s="41"/>
      <c r="D191" s="41"/>
    </row>
    <row r="192" spans="3:4" ht="16" thickBot="1">
      <c r="C192" s="41"/>
      <c r="D192" s="41"/>
    </row>
    <row r="193" spans="3:4" ht="16" thickBot="1">
      <c r="C193" s="41"/>
      <c r="D193" s="41"/>
    </row>
    <row r="194" spans="3:4" ht="16" thickBot="1">
      <c r="C194" s="41"/>
      <c r="D194" s="41"/>
    </row>
    <row r="195" spans="3:4" ht="16" thickBot="1">
      <c r="C195" s="41"/>
      <c r="D195" s="41"/>
    </row>
    <row r="196" spans="3:4" ht="16" thickBot="1">
      <c r="C196" s="41"/>
      <c r="D196" s="41"/>
    </row>
    <row r="197" spans="3:4" ht="16" thickBot="1">
      <c r="C197" s="41"/>
      <c r="D197" s="41"/>
    </row>
    <row r="198" spans="3:4" ht="16" thickBot="1">
      <c r="C198" s="41"/>
      <c r="D198" s="41"/>
    </row>
    <row r="199" spans="3:4" ht="16" thickBot="1">
      <c r="C199" s="41"/>
      <c r="D199" s="41"/>
    </row>
    <row r="200" spans="3:4" ht="16" thickBot="1">
      <c r="C200" s="41"/>
      <c r="D200" s="41"/>
    </row>
    <row r="201" spans="3:4" ht="16" thickBot="1">
      <c r="C201" s="41"/>
      <c r="D201" s="41"/>
    </row>
    <row r="202" spans="3:4" ht="16" thickBot="1">
      <c r="C202" s="41"/>
      <c r="D202" s="41"/>
    </row>
    <row r="203" spans="3:4" ht="16" thickBot="1">
      <c r="C203" s="41"/>
      <c r="D203" s="41"/>
    </row>
    <row r="204" spans="3:4" ht="16" thickBot="1">
      <c r="C204" s="41"/>
      <c r="D204" s="41"/>
    </row>
    <row r="205" spans="3:4" ht="16" thickBot="1">
      <c r="C205" s="41"/>
      <c r="D205" s="41"/>
    </row>
    <row r="206" spans="3:4" ht="16" thickBot="1">
      <c r="C206" s="41"/>
      <c r="D206" s="41"/>
    </row>
    <row r="207" spans="3:4" ht="16" thickBot="1">
      <c r="C207" s="41"/>
      <c r="D207" s="41"/>
    </row>
    <row r="208" spans="3:4" ht="16" thickBot="1">
      <c r="C208" s="41"/>
      <c r="D208" s="41"/>
    </row>
    <row r="209" spans="3:4" ht="16" thickBot="1">
      <c r="C209" s="41"/>
      <c r="D209" s="41"/>
    </row>
    <row r="210" spans="3:4" ht="16" thickBot="1">
      <c r="C210" s="41"/>
      <c r="D210" s="41"/>
    </row>
    <row r="211" spans="3:4" ht="16" thickBot="1">
      <c r="C211" s="41"/>
      <c r="D211" s="41"/>
    </row>
    <row r="212" spans="3:4" ht="16" thickBot="1">
      <c r="C212" s="41"/>
      <c r="D212" s="41"/>
    </row>
    <row r="213" spans="3:4" ht="16" thickBot="1">
      <c r="C213" s="41"/>
      <c r="D213" s="41"/>
    </row>
    <row r="214" spans="3:4" ht="16" thickBot="1">
      <c r="C214" s="41"/>
      <c r="D214" s="41"/>
    </row>
    <row r="215" spans="3:4" ht="16" thickBot="1">
      <c r="C215" s="41"/>
      <c r="D215" s="41"/>
    </row>
    <row r="216" spans="3:4" ht="16" thickBot="1">
      <c r="C216" s="41"/>
      <c r="D216" s="41"/>
    </row>
    <row r="217" spans="3:4" ht="16" thickBot="1">
      <c r="C217" s="41"/>
      <c r="D217" s="41"/>
    </row>
    <row r="218" spans="3:4" ht="16" thickBot="1">
      <c r="C218" s="41"/>
      <c r="D218" s="41"/>
    </row>
    <row r="219" spans="3:4" ht="16" thickBot="1">
      <c r="C219" s="41"/>
      <c r="D219" s="41"/>
    </row>
    <row r="220" spans="3:4" ht="16" thickBot="1">
      <c r="C220" s="41"/>
      <c r="D220" s="41"/>
    </row>
    <row r="221" spans="3:4" ht="16" thickBot="1">
      <c r="C221" s="41"/>
      <c r="D221" s="41"/>
    </row>
    <row r="222" spans="3:4" ht="16" thickBot="1">
      <c r="C222" s="41"/>
      <c r="D222" s="41"/>
    </row>
    <row r="223" spans="3:4" ht="16" thickBot="1">
      <c r="C223" s="41"/>
      <c r="D223" s="41"/>
    </row>
    <row r="224" spans="3:4" ht="16" thickBot="1">
      <c r="C224" s="41"/>
      <c r="D224" s="41"/>
    </row>
    <row r="225" spans="3:4" ht="16" thickBot="1">
      <c r="C225" s="41"/>
      <c r="D225" s="41"/>
    </row>
    <row r="226" spans="3:4" ht="16" thickBot="1">
      <c r="C226" s="41"/>
      <c r="D226" s="41"/>
    </row>
    <row r="227" spans="3:4" ht="16" thickBot="1">
      <c r="C227" s="41"/>
      <c r="D227" s="41"/>
    </row>
    <row r="228" spans="3:4" ht="16" thickBot="1">
      <c r="C228" s="41"/>
      <c r="D228" s="41"/>
    </row>
    <row r="229" spans="3:4" ht="16" thickBot="1">
      <c r="C229" s="41"/>
      <c r="D229" s="41"/>
    </row>
    <row r="230" spans="3:4" ht="16" thickBot="1">
      <c r="C230" s="41"/>
      <c r="D230" s="41"/>
    </row>
    <row r="231" spans="3:4" ht="16" thickBot="1">
      <c r="C231" s="41"/>
      <c r="D231" s="41"/>
    </row>
    <row r="232" spans="3:4" ht="16" thickBot="1">
      <c r="C232" s="41"/>
      <c r="D232" s="41"/>
    </row>
    <row r="233" spans="3:4" ht="16" thickBot="1">
      <c r="C233" s="41"/>
      <c r="D233" s="41"/>
    </row>
    <row r="234" spans="3:4" ht="16" thickBot="1">
      <c r="C234" s="41"/>
      <c r="D234" s="41"/>
    </row>
    <row r="235" spans="3:4" ht="16" thickBot="1">
      <c r="C235" s="41"/>
      <c r="D235" s="41"/>
    </row>
    <row r="236" spans="3:4" ht="16" thickBot="1">
      <c r="C236" s="41"/>
      <c r="D236" s="41"/>
    </row>
    <row r="237" spans="3:4" ht="16" thickBot="1">
      <c r="C237" s="41"/>
      <c r="D237" s="41"/>
    </row>
    <row r="238" spans="3:4" ht="16" thickBot="1">
      <c r="C238" s="41"/>
      <c r="D238" s="41"/>
    </row>
    <row r="239" spans="3:4" ht="16" thickBot="1">
      <c r="C239" s="41"/>
      <c r="D239" s="41"/>
    </row>
    <row r="240" spans="3:4" ht="16" thickBot="1">
      <c r="C240" s="41"/>
      <c r="D240" s="41"/>
    </row>
    <row r="241" spans="3:4" ht="16" thickBot="1">
      <c r="C241" s="41"/>
      <c r="D241" s="41"/>
    </row>
    <row r="242" spans="3:4" ht="16" thickBot="1">
      <c r="C242" s="41"/>
      <c r="D242" s="41"/>
    </row>
    <row r="243" spans="3:4" ht="16" thickBot="1">
      <c r="C243" s="41"/>
      <c r="D243" s="41"/>
    </row>
    <row r="244" spans="3:4" ht="16" thickBot="1">
      <c r="C244" s="41"/>
      <c r="D244" s="41"/>
    </row>
    <row r="245" spans="3:4" ht="16" thickBot="1">
      <c r="C245" s="41"/>
      <c r="D245" s="41"/>
    </row>
    <row r="246" spans="3:4" ht="16" thickBot="1">
      <c r="C246" s="41"/>
      <c r="D246" s="41"/>
    </row>
    <row r="247" spans="3:4" ht="16" thickBot="1">
      <c r="C247" s="41"/>
      <c r="D247" s="41"/>
    </row>
    <row r="248" spans="3:4" ht="16" thickBot="1">
      <c r="C248" s="41"/>
      <c r="D248" s="41"/>
    </row>
    <row r="249" spans="3:4" ht="16" thickBot="1">
      <c r="C249" s="41"/>
      <c r="D249" s="41"/>
    </row>
    <row r="250" spans="3:4" ht="16" thickBot="1">
      <c r="C250" s="41"/>
      <c r="D250" s="41"/>
    </row>
    <row r="251" spans="3:4" ht="16" thickBot="1">
      <c r="C251" s="41"/>
      <c r="D251" s="41"/>
    </row>
    <row r="252" spans="3:4" ht="16" thickBot="1">
      <c r="C252" s="41"/>
      <c r="D252" s="41"/>
    </row>
    <row r="253" spans="3:4" ht="16" thickBot="1">
      <c r="C253" s="41"/>
      <c r="D253" s="41"/>
    </row>
    <row r="254" spans="3:4" ht="16" thickBot="1">
      <c r="C254" s="41"/>
      <c r="D254" s="41"/>
    </row>
    <row r="255" spans="3:4" ht="16" thickBot="1">
      <c r="C255" s="41"/>
      <c r="D255" s="41"/>
    </row>
    <row r="256" spans="3:4" ht="16" thickBot="1">
      <c r="C256" s="41"/>
      <c r="D256" s="41"/>
    </row>
    <row r="257" spans="3:4" ht="16" thickBot="1">
      <c r="C257" s="41"/>
      <c r="D257" s="41"/>
    </row>
    <row r="258" spans="3:4" ht="16" thickBot="1">
      <c r="C258" s="41"/>
      <c r="D258" s="41"/>
    </row>
    <row r="259" spans="3:4" ht="16" thickBot="1">
      <c r="C259" s="41"/>
      <c r="D259" s="41"/>
    </row>
    <row r="260" spans="3:4" ht="16" thickBot="1">
      <c r="C260" s="41"/>
      <c r="D260" s="41"/>
    </row>
    <row r="261" spans="3:4" ht="16" thickBot="1">
      <c r="C261" s="41"/>
      <c r="D261" s="41"/>
    </row>
    <row r="262" spans="3:4" ht="16" thickBot="1">
      <c r="C262" s="41"/>
      <c r="D262" s="41"/>
    </row>
    <row r="263" spans="3:4" ht="16" thickBot="1">
      <c r="C263" s="41"/>
      <c r="D263" s="41"/>
    </row>
    <row r="264" spans="3:4" ht="16" thickBot="1">
      <c r="C264" s="41"/>
      <c r="D264" s="41"/>
    </row>
    <row r="265" spans="3:4" ht="16" thickBot="1">
      <c r="C265" s="41"/>
      <c r="D265" s="41"/>
    </row>
    <row r="266" spans="3:4" ht="16" thickBot="1">
      <c r="C266" s="41"/>
      <c r="D266" s="41"/>
    </row>
    <row r="267" spans="3:4" ht="16" thickBot="1">
      <c r="C267" s="41"/>
      <c r="D267" s="41"/>
    </row>
    <row r="268" spans="3:4" ht="16" thickBot="1">
      <c r="C268" s="41"/>
      <c r="D268" s="41"/>
    </row>
    <row r="269" spans="3:4" ht="16" thickBot="1">
      <c r="C269" s="41"/>
      <c r="D269" s="41"/>
    </row>
    <row r="270" spans="3:4" ht="16" thickBot="1">
      <c r="C270" s="41"/>
      <c r="D270" s="41"/>
    </row>
    <row r="271" spans="3:4" ht="16" thickBot="1">
      <c r="C271" s="41"/>
      <c r="D271" s="41"/>
    </row>
    <row r="272" spans="3:4" ht="16" thickBot="1">
      <c r="C272" s="41"/>
      <c r="D272" s="41"/>
    </row>
    <row r="273" spans="3:4" ht="16" thickBot="1">
      <c r="C273" s="41"/>
      <c r="D273" s="41"/>
    </row>
    <row r="274" spans="3:4" ht="16" thickBot="1">
      <c r="C274" s="41"/>
      <c r="D274" s="41"/>
    </row>
    <row r="275" spans="3:4" ht="16" thickBot="1">
      <c r="C275" s="41"/>
      <c r="D275" s="41"/>
    </row>
    <row r="276" spans="3:4" ht="16" thickBot="1">
      <c r="C276" s="41"/>
      <c r="D276" s="41"/>
    </row>
    <row r="277" spans="3:4" ht="16" thickBot="1">
      <c r="C277" s="41"/>
      <c r="D277" s="41"/>
    </row>
    <row r="278" spans="3:4" ht="16" thickBot="1">
      <c r="C278" s="41"/>
      <c r="D278" s="41"/>
    </row>
    <row r="279" spans="3:4" ht="16" thickBot="1">
      <c r="C279" s="41"/>
      <c r="D279" s="41"/>
    </row>
    <row r="280" spans="3:4" ht="16" thickBot="1">
      <c r="C280" s="41"/>
      <c r="D280" s="41"/>
    </row>
    <row r="281" spans="3:4" ht="16" thickBot="1">
      <c r="C281" s="41"/>
      <c r="D281" s="41"/>
    </row>
    <row r="282" spans="3:4" ht="16" thickBot="1">
      <c r="C282" s="41"/>
      <c r="D282" s="41"/>
    </row>
    <row r="283" spans="3:4" ht="16" thickBot="1">
      <c r="C283" s="41"/>
      <c r="D283" s="41"/>
    </row>
    <row r="284" spans="3:4" ht="16" thickBot="1">
      <c r="C284" s="41"/>
      <c r="D284" s="41"/>
    </row>
    <row r="285" spans="3:4" ht="16" thickBot="1">
      <c r="C285" s="41"/>
      <c r="D285" s="41"/>
    </row>
    <row r="286" spans="3:4" ht="16" thickBot="1">
      <c r="C286" s="41"/>
      <c r="D286" s="41"/>
    </row>
    <row r="287" spans="3:4" ht="16" thickBot="1">
      <c r="C287" s="41"/>
      <c r="D287" s="41"/>
    </row>
    <row r="288" spans="3:4" ht="16" thickBot="1">
      <c r="C288" s="41"/>
      <c r="D288" s="41"/>
    </row>
    <row r="289" spans="3:4" ht="16" thickBot="1">
      <c r="C289" s="41"/>
      <c r="D289" s="41"/>
    </row>
    <row r="290" spans="3:4" ht="16" thickBot="1">
      <c r="C290" s="41"/>
      <c r="D290" s="41"/>
    </row>
    <row r="291" spans="3:4" ht="16" thickBot="1">
      <c r="C291" s="41"/>
      <c r="D291" s="41"/>
    </row>
    <row r="292" spans="3:4" ht="16" thickBot="1">
      <c r="C292" s="41"/>
      <c r="D292" s="41"/>
    </row>
    <row r="293" spans="3:4" ht="16" thickBot="1">
      <c r="C293" s="41"/>
      <c r="D293" s="41"/>
    </row>
    <row r="294" spans="3:4" ht="16" thickBot="1">
      <c r="C294" s="41"/>
      <c r="D294" s="41"/>
    </row>
    <row r="295" spans="3:4" ht="16" thickBot="1">
      <c r="C295" s="41"/>
      <c r="D295" s="41"/>
    </row>
    <row r="296" spans="3:4" ht="16" thickBot="1">
      <c r="C296" s="41"/>
      <c r="D296" s="41"/>
    </row>
    <row r="297" spans="3:4" ht="16" thickBot="1">
      <c r="C297" s="41"/>
      <c r="D297" s="41"/>
    </row>
    <row r="298" spans="3:4" ht="16" thickBot="1">
      <c r="C298" s="41"/>
      <c r="D298" s="41"/>
    </row>
    <row r="299" spans="3:4" ht="16" thickBot="1">
      <c r="C299" s="41"/>
      <c r="D299" s="41"/>
    </row>
    <row r="300" spans="3:4" ht="16" thickBot="1">
      <c r="C300" s="41"/>
      <c r="D300" s="41"/>
    </row>
    <row r="301" spans="3:4" ht="16" thickBot="1">
      <c r="C301" s="41"/>
      <c r="D301" s="41"/>
    </row>
    <row r="302" spans="3:4" ht="16" thickBot="1">
      <c r="C302" s="41"/>
      <c r="D302" s="41"/>
    </row>
    <row r="303" spans="3:4" ht="16" thickBot="1">
      <c r="C303" s="41"/>
      <c r="D303" s="41"/>
    </row>
    <row r="304" spans="3:4" ht="16" thickBot="1">
      <c r="C304" s="41"/>
      <c r="D304" s="41"/>
    </row>
    <row r="305" spans="3:4" ht="16" thickBot="1">
      <c r="C305" s="41"/>
      <c r="D305" s="41"/>
    </row>
    <row r="306" spans="3:4" ht="16" thickBot="1">
      <c r="C306" s="41"/>
      <c r="D306" s="41"/>
    </row>
    <row r="307" spans="3:4" ht="16" thickBot="1">
      <c r="C307" s="41"/>
      <c r="D307" s="41"/>
    </row>
    <row r="308" spans="3:4" ht="16" thickBot="1">
      <c r="C308" s="41"/>
      <c r="D308" s="41"/>
    </row>
    <row r="309" spans="3:4" ht="16" thickBot="1">
      <c r="C309" s="41"/>
      <c r="D309" s="41"/>
    </row>
    <row r="310" spans="3:4" ht="16" thickBot="1">
      <c r="C310" s="41"/>
      <c r="D310" s="41"/>
    </row>
    <row r="311" spans="3:4" ht="16" thickBot="1">
      <c r="C311" s="41"/>
      <c r="D311" s="41"/>
    </row>
    <row r="312" spans="3:4" ht="16" thickBot="1">
      <c r="C312" s="41"/>
      <c r="D312" s="41"/>
    </row>
    <row r="313" spans="3:4" ht="16" thickBot="1">
      <c r="C313" s="41"/>
      <c r="D313" s="41"/>
    </row>
    <row r="314" spans="3:4" ht="16" thickBot="1">
      <c r="C314" s="41"/>
      <c r="D314" s="41"/>
    </row>
    <row r="315" spans="3:4" ht="16" thickBot="1">
      <c r="C315" s="41"/>
      <c r="D315" s="41"/>
    </row>
    <row r="316" spans="3:4" ht="16" thickBot="1">
      <c r="C316" s="41"/>
      <c r="D316" s="41"/>
    </row>
    <row r="317" spans="3:4" ht="16" thickBot="1">
      <c r="C317" s="41"/>
      <c r="D317" s="41"/>
    </row>
    <row r="318" spans="3:4" ht="16" thickBot="1">
      <c r="C318" s="41"/>
      <c r="D318" s="41"/>
    </row>
    <row r="319" spans="3:4" ht="16" thickBot="1">
      <c r="C319" s="41"/>
      <c r="D319" s="41"/>
    </row>
    <row r="320" spans="3:4" ht="16" thickBot="1">
      <c r="C320" s="41"/>
      <c r="D320" s="41"/>
    </row>
    <row r="321" spans="3:4" ht="16" thickBot="1">
      <c r="C321" s="41"/>
      <c r="D321" s="41"/>
    </row>
    <row r="322" spans="3:4" ht="16" thickBot="1">
      <c r="C322" s="41"/>
      <c r="D322" s="41"/>
    </row>
    <row r="323" spans="3:4" ht="16" thickBot="1">
      <c r="C323" s="41"/>
      <c r="D323" s="41"/>
    </row>
    <row r="324" spans="3:4" ht="16" thickBot="1">
      <c r="C324" s="41"/>
      <c r="D324" s="41"/>
    </row>
    <row r="325" spans="3:4" ht="16" thickBot="1">
      <c r="C325" s="41"/>
      <c r="D325" s="41"/>
    </row>
    <row r="326" spans="3:4" ht="16" thickBot="1">
      <c r="C326" s="41"/>
      <c r="D326" s="41"/>
    </row>
    <row r="327" spans="3:4" ht="16" thickBot="1">
      <c r="C327" s="41"/>
      <c r="D327" s="41"/>
    </row>
    <row r="328" spans="3:4" ht="16" thickBot="1">
      <c r="C328" s="41"/>
      <c r="D328" s="41"/>
    </row>
    <row r="329" spans="3:4" ht="16" thickBot="1">
      <c r="C329" s="41"/>
      <c r="D329" s="41"/>
    </row>
    <row r="330" spans="3:4" ht="16" thickBot="1">
      <c r="C330" s="41"/>
      <c r="D330" s="41"/>
    </row>
    <row r="331" spans="3:4" ht="16" thickBot="1">
      <c r="C331" s="41"/>
      <c r="D331" s="41"/>
    </row>
    <row r="332" spans="3:4" ht="16" thickBot="1">
      <c r="C332" s="41"/>
      <c r="D332" s="41"/>
    </row>
    <row r="333" spans="3:4" ht="16" thickBot="1">
      <c r="C333" s="41"/>
      <c r="D333" s="41"/>
    </row>
    <row r="334" spans="3:4" ht="16" thickBot="1">
      <c r="C334" s="41"/>
      <c r="D334" s="41"/>
    </row>
    <row r="335" spans="3:4" ht="16" thickBot="1">
      <c r="C335" s="41"/>
      <c r="D335" s="41"/>
    </row>
    <row r="336" spans="3:4" ht="16" thickBot="1">
      <c r="C336" s="41"/>
      <c r="D336" s="41"/>
    </row>
    <row r="337" spans="3:4" ht="16" thickBot="1">
      <c r="C337" s="41"/>
      <c r="D337" s="41"/>
    </row>
    <row r="338" spans="3:4" ht="16" thickBot="1">
      <c r="C338" s="41"/>
      <c r="D338" s="41"/>
    </row>
    <row r="339" spans="3:4" ht="16" thickBot="1">
      <c r="C339" s="41"/>
      <c r="D339" s="41"/>
    </row>
    <row r="340" spans="3:4" ht="16" thickBot="1">
      <c r="C340" s="41"/>
      <c r="D340" s="41"/>
    </row>
    <row r="341" spans="3:4" ht="16" thickBot="1">
      <c r="C341" s="41"/>
      <c r="D341" s="41"/>
    </row>
    <row r="342" spans="3:4" ht="16" thickBot="1">
      <c r="C342" s="41"/>
      <c r="D342" s="41"/>
    </row>
    <row r="343" spans="3:4" ht="16" thickBot="1">
      <c r="C343" s="41"/>
      <c r="D343" s="41"/>
    </row>
    <row r="344" spans="3:4" ht="16" thickBot="1">
      <c r="C344" s="41"/>
      <c r="D344" s="41"/>
    </row>
    <row r="345" spans="3:4" ht="16" thickBot="1">
      <c r="C345" s="41"/>
      <c r="D345" s="41"/>
    </row>
    <row r="346" spans="3:4" ht="16" thickBot="1">
      <c r="C346" s="41"/>
      <c r="D346" s="41"/>
    </row>
    <row r="347" spans="3:4" ht="16" thickBot="1">
      <c r="C347" s="41"/>
      <c r="D347" s="41"/>
    </row>
    <row r="348" spans="3:4" ht="16" thickBot="1">
      <c r="C348" s="41"/>
      <c r="D348" s="41"/>
    </row>
    <row r="349" spans="3:4" ht="16" thickBot="1">
      <c r="C349" s="41"/>
      <c r="D349" s="41"/>
    </row>
    <row r="350" spans="3:4" ht="16" thickBot="1">
      <c r="C350" s="41"/>
      <c r="D350" s="41"/>
    </row>
    <row r="351" spans="3:4" ht="16" thickBot="1">
      <c r="C351" s="41"/>
      <c r="D351" s="41"/>
    </row>
    <row r="352" spans="3:4" ht="16" thickBot="1">
      <c r="C352" s="41"/>
      <c r="D352" s="41"/>
    </row>
    <row r="353" spans="3:4" ht="16" thickBot="1">
      <c r="C353" s="41"/>
      <c r="D353" s="41"/>
    </row>
    <row r="354" spans="3:4" ht="16" thickBot="1">
      <c r="C354" s="41"/>
      <c r="D354" s="41"/>
    </row>
    <row r="355" spans="3:4" ht="16" thickBot="1">
      <c r="C355" s="41"/>
      <c r="D355" s="41"/>
    </row>
    <row r="356" spans="3:4" ht="16" thickBot="1">
      <c r="C356" s="41"/>
      <c r="D356" s="41"/>
    </row>
    <row r="357" spans="3:4" ht="16" thickBot="1">
      <c r="C357" s="41"/>
      <c r="D357" s="41"/>
    </row>
    <row r="358" spans="3:4" ht="16" thickBot="1">
      <c r="C358" s="41"/>
      <c r="D358" s="41"/>
    </row>
    <row r="359" spans="3:4" ht="16" thickBot="1">
      <c r="C359" s="41"/>
      <c r="D359" s="41"/>
    </row>
    <row r="360" spans="3:4" ht="16" thickBot="1">
      <c r="C360" s="41"/>
      <c r="D360" s="41"/>
    </row>
    <row r="361" spans="3:4" ht="16" thickBot="1">
      <c r="C361" s="41"/>
      <c r="D361" s="41"/>
    </row>
    <row r="362" spans="3:4" ht="16" thickBot="1">
      <c r="C362" s="41"/>
      <c r="D362" s="41"/>
    </row>
    <row r="363" spans="3:4" ht="16" thickBot="1">
      <c r="C363" s="41"/>
      <c r="D363" s="41"/>
    </row>
    <row r="364" spans="3:4" ht="16" thickBot="1">
      <c r="C364" s="41"/>
      <c r="D364" s="41"/>
    </row>
    <row r="365" spans="3:4" ht="16" thickBot="1">
      <c r="C365" s="41"/>
      <c r="D365" s="41"/>
    </row>
    <row r="366" spans="3:4" ht="16" thickBot="1">
      <c r="C366" s="41"/>
      <c r="D366" s="41"/>
    </row>
    <row r="367" spans="3:4" ht="16" thickBot="1">
      <c r="C367" s="41"/>
      <c r="D367" s="41"/>
    </row>
    <row r="368" spans="3:4" ht="16" thickBot="1">
      <c r="C368" s="41"/>
      <c r="D368" s="41"/>
    </row>
    <row r="369" spans="3:4" ht="16" thickBot="1">
      <c r="C369" s="41"/>
      <c r="D369" s="41"/>
    </row>
    <row r="370" spans="3:4" ht="16" thickBot="1">
      <c r="C370" s="41"/>
      <c r="D370" s="41"/>
    </row>
    <row r="371" spans="3:4" ht="16" thickBot="1">
      <c r="C371" s="41"/>
      <c r="D371" s="41"/>
    </row>
    <row r="372" spans="3:4" ht="16" thickBot="1">
      <c r="C372" s="41"/>
      <c r="D372" s="41"/>
    </row>
    <row r="373" spans="3:4" ht="16" thickBot="1">
      <c r="C373" s="41"/>
      <c r="D373" s="41"/>
    </row>
    <row r="374" spans="3:4" ht="16" thickBot="1">
      <c r="C374" s="41"/>
      <c r="D374" s="41"/>
    </row>
    <row r="375" spans="3:4" ht="16" thickBot="1">
      <c r="C375" s="41"/>
      <c r="D375" s="41"/>
    </row>
    <row r="376" spans="3:4" ht="16" thickBot="1">
      <c r="C376" s="41"/>
      <c r="D376" s="41"/>
    </row>
    <row r="377" spans="3:4" ht="16" thickBot="1">
      <c r="C377" s="41"/>
      <c r="D377" s="41"/>
    </row>
    <row r="378" spans="3:4" ht="16" thickBot="1">
      <c r="C378" s="41"/>
      <c r="D378" s="41"/>
    </row>
    <row r="379" spans="3:4" ht="16" thickBot="1">
      <c r="C379" s="41"/>
      <c r="D379" s="41"/>
    </row>
    <row r="380" spans="3:4" ht="16" thickBot="1">
      <c r="C380" s="41"/>
      <c r="D380" s="41"/>
    </row>
    <row r="381" spans="3:4" ht="16" thickBot="1">
      <c r="C381" s="41"/>
      <c r="D381" s="41"/>
    </row>
    <row r="382" spans="3:4" ht="16" thickBot="1">
      <c r="C382" s="41"/>
      <c r="D382" s="41"/>
    </row>
    <row r="383" spans="3:4" ht="16" thickBot="1">
      <c r="C383" s="41"/>
      <c r="D383" s="41"/>
    </row>
    <row r="384" spans="3:4" ht="16" thickBot="1">
      <c r="C384" s="41"/>
      <c r="D384" s="41"/>
    </row>
    <row r="385" spans="3:4" ht="16" thickBot="1">
      <c r="C385" s="41"/>
      <c r="D385" s="41"/>
    </row>
    <row r="386" spans="3:4" ht="16" thickBot="1">
      <c r="C386" s="41"/>
      <c r="D386" s="41"/>
    </row>
    <row r="387" spans="3:4" ht="16" thickBot="1">
      <c r="C387" s="41"/>
      <c r="D387" s="41"/>
    </row>
    <row r="388" spans="3:4" ht="16" thickBot="1">
      <c r="C388" s="41"/>
      <c r="D388" s="41"/>
    </row>
    <row r="389" spans="3:4" ht="16" thickBot="1">
      <c r="C389" s="41"/>
      <c r="D389" s="41"/>
    </row>
    <row r="390" spans="3:4" ht="16" thickBot="1">
      <c r="C390" s="41"/>
      <c r="D390" s="41"/>
    </row>
    <row r="391" spans="3:4" ht="16" thickBot="1">
      <c r="C391" s="41"/>
      <c r="D391" s="41"/>
    </row>
    <row r="392" spans="3:4" ht="16" thickBot="1">
      <c r="C392" s="41"/>
      <c r="D392" s="41"/>
    </row>
    <row r="393" spans="3:4" ht="16" thickBot="1">
      <c r="C393" s="41"/>
      <c r="D393" s="41"/>
    </row>
    <row r="394" spans="3:4" ht="16" thickBot="1">
      <c r="C394" s="41"/>
      <c r="D394" s="41"/>
    </row>
    <row r="395" spans="3:4" ht="16" thickBot="1">
      <c r="C395" s="41"/>
      <c r="D395" s="41"/>
    </row>
    <row r="396" spans="3:4" ht="16" thickBot="1">
      <c r="C396" s="41"/>
      <c r="D396" s="41"/>
    </row>
    <row r="397" spans="3:4" ht="16" thickBot="1">
      <c r="C397" s="41"/>
      <c r="D397" s="41"/>
    </row>
    <row r="398" spans="3:4" ht="16" thickBot="1">
      <c r="C398" s="41"/>
      <c r="D398" s="41"/>
    </row>
    <row r="399" spans="3:4" ht="16" thickBot="1">
      <c r="C399" s="41"/>
      <c r="D399" s="41"/>
    </row>
    <row r="400" spans="3:4" ht="16" thickBot="1">
      <c r="C400" s="41"/>
      <c r="D400" s="41"/>
    </row>
    <row r="401" spans="3:4" ht="16" thickBot="1">
      <c r="C401" s="41"/>
      <c r="D401" s="41"/>
    </row>
    <row r="402" spans="3:4" ht="16" thickBot="1">
      <c r="C402" s="41"/>
      <c r="D402" s="41"/>
    </row>
    <row r="403" spans="3:4" ht="16" thickBot="1">
      <c r="C403" s="41"/>
      <c r="D403" s="41"/>
    </row>
    <row r="404" spans="3:4" ht="16" thickBot="1">
      <c r="C404" s="41"/>
      <c r="D404" s="41"/>
    </row>
    <row r="405" spans="3:4" ht="16" thickBot="1">
      <c r="C405" s="41"/>
      <c r="D405" s="41"/>
    </row>
    <row r="406" spans="3:4" ht="16" thickBot="1">
      <c r="C406" s="41"/>
      <c r="D406" s="41"/>
    </row>
    <row r="407" spans="3:4" ht="16" thickBot="1">
      <c r="C407" s="41"/>
      <c r="D407" s="41"/>
    </row>
    <row r="408" spans="3:4" ht="16" thickBot="1">
      <c r="C408" s="41"/>
      <c r="D408" s="41"/>
    </row>
    <row r="409" spans="3:4" ht="16" thickBot="1">
      <c r="C409" s="41"/>
      <c r="D409" s="41"/>
    </row>
    <row r="410" spans="3:4" ht="16" thickBot="1">
      <c r="C410" s="41"/>
      <c r="D410" s="41"/>
    </row>
    <row r="411" spans="3:4" ht="16" thickBot="1">
      <c r="C411" s="41"/>
      <c r="D411" s="41"/>
    </row>
    <row r="412" spans="3:4" ht="16" thickBot="1">
      <c r="C412" s="41"/>
      <c r="D412" s="41"/>
    </row>
    <row r="413" spans="3:4" ht="16" thickBot="1">
      <c r="C413" s="41"/>
      <c r="D413" s="41"/>
    </row>
    <row r="414" spans="3:4" ht="16" thickBot="1">
      <c r="C414" s="41"/>
      <c r="D414" s="41"/>
    </row>
    <row r="415" spans="3:4" ht="16" thickBot="1">
      <c r="C415" s="41"/>
      <c r="D415" s="41"/>
    </row>
    <row r="416" spans="3:4" ht="16" thickBot="1">
      <c r="C416" s="41"/>
      <c r="D416" s="41"/>
    </row>
    <row r="417" spans="3:4" ht="16" thickBot="1">
      <c r="C417" s="41"/>
      <c r="D417" s="41"/>
    </row>
    <row r="418" spans="3:4" ht="16" thickBot="1">
      <c r="C418" s="41"/>
      <c r="D418" s="41"/>
    </row>
    <row r="419" spans="3:4" ht="16" thickBot="1">
      <c r="C419" s="41"/>
      <c r="D419" s="41"/>
    </row>
    <row r="420" spans="3:4" ht="16" thickBot="1">
      <c r="C420" s="41"/>
      <c r="D420" s="41"/>
    </row>
    <row r="421" spans="3:4" ht="16" thickBot="1">
      <c r="C421" s="41"/>
      <c r="D421" s="41"/>
    </row>
    <row r="422" spans="3:4" ht="16" thickBot="1">
      <c r="C422" s="41"/>
      <c r="D422" s="41"/>
    </row>
    <row r="423" spans="3:4" ht="16" thickBot="1">
      <c r="C423" s="41"/>
      <c r="D423" s="41"/>
    </row>
    <row r="424" spans="3:4" ht="16" thickBot="1">
      <c r="C424" s="41"/>
      <c r="D424" s="41"/>
    </row>
    <row r="425" spans="3:4" ht="16" thickBot="1">
      <c r="C425" s="41"/>
      <c r="D425" s="41"/>
    </row>
    <row r="426" spans="3:4" ht="16" thickBot="1">
      <c r="C426" s="41"/>
      <c r="D426" s="41"/>
    </row>
    <row r="427" spans="3:4" ht="16" thickBot="1">
      <c r="C427" s="41"/>
      <c r="D427" s="41"/>
    </row>
    <row r="428" spans="3:4" ht="16" thickBot="1">
      <c r="C428" s="41"/>
      <c r="D428" s="41"/>
    </row>
    <row r="429" spans="3:4" ht="16" thickBot="1">
      <c r="C429" s="41"/>
      <c r="D429" s="41"/>
    </row>
    <row r="430" spans="3:4" ht="16" thickBot="1">
      <c r="C430" s="41"/>
      <c r="D430" s="41"/>
    </row>
    <row r="431" spans="3:4" ht="16" thickBot="1">
      <c r="C431" s="41"/>
      <c r="D431" s="41"/>
    </row>
    <row r="432" spans="3:4" ht="16" thickBot="1">
      <c r="C432" s="41"/>
      <c r="D432" s="41"/>
    </row>
    <row r="433" spans="3:4" ht="16" thickBot="1">
      <c r="C433" s="41"/>
      <c r="D433" s="41"/>
    </row>
    <row r="434" spans="3:4" ht="16" thickBot="1">
      <c r="C434" s="41"/>
      <c r="D434" s="41"/>
    </row>
    <row r="435" spans="3:4" ht="16" thickBot="1">
      <c r="C435" s="41"/>
      <c r="D435" s="41"/>
    </row>
    <row r="436" spans="3:4" ht="16" thickBot="1">
      <c r="C436" s="41"/>
      <c r="D436" s="41"/>
    </row>
    <row r="437" spans="3:4" ht="16" thickBot="1">
      <c r="C437" s="41"/>
      <c r="D437" s="41"/>
    </row>
    <row r="438" spans="3:4" ht="16" thickBot="1">
      <c r="C438" s="41"/>
      <c r="D438" s="41"/>
    </row>
    <row r="439" spans="3:4" ht="16" thickBot="1">
      <c r="C439" s="41"/>
      <c r="D439" s="41"/>
    </row>
    <row r="440" spans="3:4" ht="16" thickBot="1">
      <c r="C440" s="41"/>
      <c r="D440" s="41"/>
    </row>
    <row r="441" spans="3:4" ht="16" thickBot="1">
      <c r="C441" s="41"/>
      <c r="D441" s="41"/>
    </row>
    <row r="442" spans="3:4" ht="16" thickBot="1">
      <c r="C442" s="41"/>
      <c r="D442" s="41"/>
    </row>
    <row r="443" spans="3:4" ht="16" thickBot="1">
      <c r="C443" s="41"/>
      <c r="D443" s="41"/>
    </row>
    <row r="444" spans="3:4" ht="16" thickBot="1">
      <c r="C444" s="41"/>
      <c r="D444" s="41"/>
    </row>
    <row r="445" spans="3:4" ht="16" thickBot="1">
      <c r="C445" s="41"/>
      <c r="D445" s="41"/>
    </row>
    <row r="446" spans="3:4" ht="16" thickBot="1">
      <c r="C446" s="41"/>
      <c r="D446" s="41"/>
    </row>
    <row r="447" spans="3:4" ht="16" thickBot="1">
      <c r="C447" s="41"/>
      <c r="D447" s="41"/>
    </row>
    <row r="448" spans="3:4" ht="16" thickBot="1">
      <c r="C448" s="41"/>
      <c r="D448" s="41"/>
    </row>
    <row r="449" spans="3:4" ht="16" thickBot="1">
      <c r="C449" s="41"/>
      <c r="D449" s="41"/>
    </row>
    <row r="450" spans="3:4" ht="16" thickBot="1">
      <c r="C450" s="41"/>
      <c r="D450" s="41"/>
    </row>
    <row r="451" spans="3:4" ht="16" thickBot="1">
      <c r="C451" s="41"/>
      <c r="D451" s="41"/>
    </row>
    <row r="452" spans="3:4" ht="16" thickBot="1">
      <c r="C452" s="41"/>
      <c r="D452" s="41"/>
    </row>
    <row r="453" spans="3:4" ht="16" thickBot="1">
      <c r="C453" s="41"/>
      <c r="D453" s="41"/>
    </row>
    <row r="454" spans="3:4" ht="16" thickBot="1">
      <c r="C454" s="41"/>
      <c r="D454" s="41"/>
    </row>
    <row r="455" spans="3:4" ht="16" thickBot="1">
      <c r="C455" s="41"/>
      <c r="D455" s="41"/>
    </row>
    <row r="456" spans="3:4" ht="16" thickBot="1">
      <c r="C456" s="41"/>
      <c r="D456" s="41"/>
    </row>
    <row r="457" spans="3:4" ht="16" thickBot="1">
      <c r="C457" s="41"/>
      <c r="D457" s="41"/>
    </row>
    <row r="458" spans="3:4" ht="16" thickBot="1">
      <c r="C458" s="41"/>
      <c r="D458" s="41"/>
    </row>
    <row r="459" spans="3:4" ht="16" thickBot="1">
      <c r="C459" s="41"/>
      <c r="D459" s="41"/>
    </row>
    <row r="460" spans="3:4" ht="16" thickBot="1">
      <c r="C460" s="41"/>
      <c r="D460" s="41"/>
    </row>
    <row r="461" spans="3:4" ht="16" thickBot="1">
      <c r="C461" s="41"/>
      <c r="D461" s="41"/>
    </row>
    <row r="462" spans="3:4" ht="16" thickBot="1">
      <c r="C462" s="41"/>
      <c r="D462" s="41"/>
    </row>
    <row r="463" spans="3:4" ht="16" thickBot="1">
      <c r="C463" s="41"/>
      <c r="D463" s="41"/>
    </row>
    <row r="464" spans="3:4" ht="16" thickBot="1">
      <c r="C464" s="41"/>
      <c r="D464" s="41"/>
    </row>
    <row r="465" spans="3:4" ht="16" thickBot="1">
      <c r="C465" s="41"/>
      <c r="D465" s="41"/>
    </row>
    <row r="466" spans="3:4" ht="16" thickBot="1">
      <c r="C466" s="41"/>
      <c r="D466" s="41"/>
    </row>
    <row r="467" spans="3:4" ht="16" thickBot="1">
      <c r="C467" s="41"/>
      <c r="D467" s="41"/>
    </row>
    <row r="468" spans="3:4" ht="16" thickBot="1">
      <c r="C468" s="41"/>
      <c r="D468" s="41"/>
    </row>
    <row r="469" spans="3:4" ht="16" thickBot="1">
      <c r="C469" s="41"/>
      <c r="D469" s="41"/>
    </row>
    <row r="470" spans="3:4" ht="16" thickBot="1">
      <c r="C470" s="41"/>
      <c r="D470" s="41"/>
    </row>
    <row r="471" spans="3:4" ht="16" thickBot="1">
      <c r="C471" s="41"/>
      <c r="D471" s="41"/>
    </row>
    <row r="472" spans="3:4" ht="16" thickBot="1">
      <c r="C472" s="41"/>
      <c r="D472" s="41"/>
    </row>
    <row r="473" spans="3:4" ht="16" thickBot="1">
      <c r="C473" s="41"/>
      <c r="D473" s="41"/>
    </row>
    <row r="474" spans="3:4" ht="16" thickBot="1">
      <c r="C474" s="41"/>
      <c r="D474" s="41"/>
    </row>
    <row r="475" spans="3:4" ht="16" thickBot="1">
      <c r="C475" s="41"/>
      <c r="D475" s="41"/>
    </row>
    <row r="476" spans="3:4" ht="16" thickBot="1">
      <c r="C476" s="41"/>
      <c r="D476" s="41"/>
    </row>
    <row r="477" spans="3:4" ht="16" thickBot="1">
      <c r="C477" s="41"/>
      <c r="D477" s="41"/>
    </row>
    <row r="478" spans="3:4" ht="16" thickBot="1">
      <c r="C478" s="41"/>
      <c r="D478" s="41"/>
    </row>
    <row r="479" spans="3:4" ht="16" thickBot="1">
      <c r="C479" s="41"/>
      <c r="D479" s="41"/>
    </row>
    <row r="480" spans="3:4" ht="16" thickBot="1">
      <c r="C480" s="41"/>
      <c r="D480" s="41"/>
    </row>
    <row r="481" spans="3:4" ht="16" thickBot="1">
      <c r="C481" s="41"/>
      <c r="D481" s="41"/>
    </row>
    <row r="482" spans="3:4" ht="16" thickBot="1">
      <c r="C482" s="41"/>
      <c r="D482" s="41"/>
    </row>
    <row r="483" spans="3:4" ht="16" thickBot="1">
      <c r="C483" s="41"/>
      <c r="D483" s="41"/>
    </row>
    <row r="484" spans="3:4" ht="16" thickBot="1">
      <c r="C484" s="41"/>
      <c r="D484" s="41"/>
    </row>
    <row r="485" spans="3:4" ht="16" thickBot="1">
      <c r="C485" s="41"/>
      <c r="D485" s="41"/>
    </row>
    <row r="486" spans="3:4" ht="16" thickBot="1">
      <c r="C486" s="41"/>
      <c r="D486" s="41"/>
    </row>
    <row r="487" spans="3:4" ht="16" thickBot="1">
      <c r="C487" s="41"/>
      <c r="D487" s="41"/>
    </row>
    <row r="488" spans="3:4" ht="16" thickBot="1">
      <c r="C488" s="41"/>
      <c r="D488" s="41"/>
    </row>
    <row r="489" spans="3:4" ht="16" thickBot="1">
      <c r="C489" s="41"/>
      <c r="D489" s="41"/>
    </row>
    <row r="490" spans="3:4" ht="16" thickBot="1">
      <c r="C490" s="41"/>
      <c r="D490" s="41"/>
    </row>
    <row r="491" spans="3:4" ht="16" thickBot="1">
      <c r="C491" s="41"/>
      <c r="D491" s="41"/>
    </row>
    <row r="492" spans="3:4" ht="16" thickBot="1">
      <c r="C492" s="41"/>
      <c r="D492" s="41"/>
    </row>
    <row r="493" spans="3:4" ht="16" thickBot="1">
      <c r="C493" s="41"/>
      <c r="D493" s="41"/>
    </row>
    <row r="494" spans="3:4" ht="16" thickBot="1">
      <c r="C494" s="41"/>
      <c r="D494" s="41"/>
    </row>
    <row r="495" spans="3:4" ht="16" thickBot="1">
      <c r="C495" s="41"/>
      <c r="D495" s="41"/>
    </row>
    <row r="496" spans="3:4" ht="16" thickBot="1">
      <c r="C496" s="41"/>
      <c r="D496" s="41"/>
    </row>
    <row r="497" spans="3:4" ht="16" thickBot="1">
      <c r="C497" s="41"/>
      <c r="D497" s="41"/>
    </row>
    <row r="498" spans="3:4" ht="16" thickBot="1">
      <c r="C498" s="41"/>
      <c r="D498" s="41"/>
    </row>
    <row r="499" spans="3:4" ht="16" thickBot="1">
      <c r="C499" s="41"/>
      <c r="D499" s="41"/>
    </row>
    <row r="500" spans="3:4" ht="16" thickBot="1">
      <c r="C500" s="41"/>
      <c r="D500" s="41"/>
    </row>
    <row r="501" spans="3:4" ht="16" thickBot="1">
      <c r="C501" s="41"/>
      <c r="D501" s="41"/>
    </row>
    <row r="502" spans="3:4" ht="16" thickBot="1">
      <c r="C502" s="41"/>
      <c r="D502" s="41"/>
    </row>
    <row r="503" spans="3:4" ht="16" thickBot="1">
      <c r="C503" s="41"/>
      <c r="D503" s="41"/>
    </row>
    <row r="504" spans="3:4" ht="16" thickBot="1">
      <c r="C504" s="41"/>
      <c r="D504" s="41"/>
    </row>
    <row r="505" spans="3:4" ht="16" thickBot="1">
      <c r="C505" s="41"/>
      <c r="D505" s="41"/>
    </row>
    <row r="506" spans="3:4" ht="16" thickBot="1">
      <c r="C506" s="41"/>
      <c r="D506" s="41"/>
    </row>
    <row r="507" spans="3:4" ht="16" thickBot="1">
      <c r="C507" s="41"/>
      <c r="D507" s="41"/>
    </row>
    <row r="508" spans="3:4" ht="16" thickBot="1">
      <c r="C508" s="41"/>
      <c r="D508" s="41"/>
    </row>
    <row r="509" spans="3:4" ht="16" thickBot="1">
      <c r="C509" s="41"/>
      <c r="D509" s="41"/>
    </row>
    <row r="510" spans="3:4" ht="16" thickBot="1">
      <c r="C510" s="41"/>
      <c r="D510" s="41"/>
    </row>
    <row r="511" spans="3:4" ht="16" thickBot="1">
      <c r="C511" s="41"/>
      <c r="D511" s="41"/>
    </row>
    <row r="512" spans="3:4" ht="16" thickBot="1">
      <c r="C512" s="41"/>
      <c r="D512" s="41"/>
    </row>
    <row r="513" spans="3:4" ht="16" thickBot="1">
      <c r="C513" s="41"/>
      <c r="D513" s="41"/>
    </row>
    <row r="514" spans="3:4" ht="16" thickBot="1">
      <c r="C514" s="41"/>
      <c r="D514" s="41"/>
    </row>
    <row r="515" spans="3:4" ht="16" thickBot="1">
      <c r="C515" s="41"/>
      <c r="D515" s="41"/>
    </row>
    <row r="516" spans="3:4" ht="16" thickBot="1">
      <c r="C516" s="41"/>
      <c r="D516" s="41"/>
    </row>
    <row r="517" spans="3:4" ht="16" thickBot="1">
      <c r="C517" s="41"/>
      <c r="D517" s="41"/>
    </row>
    <row r="518" spans="3:4" ht="16" thickBot="1">
      <c r="C518" s="41"/>
      <c r="D518" s="41"/>
    </row>
    <row r="519" spans="3:4" ht="16" thickBot="1">
      <c r="C519" s="41"/>
      <c r="D519" s="41"/>
    </row>
    <row r="520" spans="3:4" ht="16" thickBot="1">
      <c r="C520" s="41"/>
      <c r="D520" s="41"/>
    </row>
    <row r="521" spans="3:4" ht="16" thickBot="1">
      <c r="C521" s="41"/>
      <c r="D521" s="41"/>
    </row>
    <row r="522" spans="3:4" ht="16" thickBot="1">
      <c r="C522" s="41"/>
      <c r="D522" s="41"/>
    </row>
    <row r="523" spans="3:4" ht="16" thickBot="1">
      <c r="C523" s="41"/>
      <c r="D523" s="41"/>
    </row>
    <row r="524" spans="3:4" ht="16" thickBot="1">
      <c r="C524" s="41"/>
      <c r="D524" s="41"/>
    </row>
    <row r="525" spans="3:4" ht="16" thickBot="1">
      <c r="C525" s="41"/>
      <c r="D525" s="41"/>
    </row>
    <row r="526" spans="3:4" ht="16" thickBot="1">
      <c r="C526" s="41"/>
      <c r="D526" s="41"/>
    </row>
    <row r="527" spans="3:4" ht="16" thickBot="1">
      <c r="C527" s="41"/>
      <c r="D527" s="41"/>
    </row>
    <row r="528" spans="3:4" ht="16" thickBot="1">
      <c r="C528" s="41"/>
      <c r="D528" s="41"/>
    </row>
    <row r="529" spans="3:4" ht="16" thickBot="1">
      <c r="C529" s="41"/>
      <c r="D529" s="41"/>
    </row>
    <row r="530" spans="3:4" ht="16" thickBot="1">
      <c r="C530" s="41"/>
      <c r="D530" s="41"/>
    </row>
    <row r="531" spans="3:4" ht="16" thickBot="1">
      <c r="C531" s="41"/>
      <c r="D531" s="41"/>
    </row>
    <row r="532" spans="3:4" ht="16" thickBot="1">
      <c r="C532" s="41"/>
      <c r="D532" s="41"/>
    </row>
    <row r="533" spans="3:4" ht="16" thickBot="1">
      <c r="C533" s="41"/>
      <c r="D533" s="41"/>
    </row>
    <row r="534" spans="3:4" ht="16" thickBot="1">
      <c r="C534" s="41"/>
      <c r="D534" s="41"/>
    </row>
    <row r="535" spans="3:4" ht="16" thickBot="1">
      <c r="C535" s="41"/>
      <c r="D535" s="41"/>
    </row>
    <row r="536" spans="3:4" ht="16" thickBot="1">
      <c r="C536" s="41"/>
      <c r="D536" s="41"/>
    </row>
    <row r="537" spans="3:4" ht="16" thickBot="1">
      <c r="C537" s="41"/>
      <c r="D537" s="41"/>
    </row>
    <row r="538" spans="3:4" ht="16" thickBot="1">
      <c r="C538" s="41"/>
      <c r="D538" s="41"/>
    </row>
    <row r="539" spans="3:4" ht="16" thickBot="1">
      <c r="C539" s="41"/>
      <c r="D539" s="41"/>
    </row>
    <row r="540" spans="3:4" ht="16" thickBot="1">
      <c r="C540" s="41"/>
      <c r="D540" s="41"/>
    </row>
    <row r="541" spans="3:4" ht="16" thickBot="1">
      <c r="C541" s="41"/>
      <c r="D541" s="41"/>
    </row>
    <row r="542" spans="3:4" ht="16" thickBot="1">
      <c r="C542" s="41"/>
      <c r="D542" s="41"/>
    </row>
    <row r="543" spans="3:4" ht="16" thickBot="1">
      <c r="C543" s="41"/>
      <c r="D543" s="41"/>
    </row>
    <row r="544" spans="3:4" ht="16" thickBot="1">
      <c r="C544" s="41"/>
      <c r="D544" s="41"/>
    </row>
    <row r="545" spans="3:4" ht="16" thickBot="1">
      <c r="C545" s="41"/>
      <c r="D545" s="41"/>
    </row>
    <row r="546" spans="3:4" ht="16" thickBot="1">
      <c r="C546" s="41"/>
      <c r="D546" s="41"/>
    </row>
    <row r="547" spans="3:4" ht="16" thickBot="1">
      <c r="C547" s="41"/>
      <c r="D547" s="41"/>
    </row>
    <row r="548" spans="3:4" ht="16" thickBot="1">
      <c r="C548" s="41"/>
      <c r="D548" s="41"/>
    </row>
    <row r="549" spans="3:4" ht="16" thickBot="1">
      <c r="C549" s="41"/>
      <c r="D549" s="41"/>
    </row>
    <row r="550" spans="3:4" ht="16" thickBot="1">
      <c r="C550" s="41"/>
      <c r="D550" s="41"/>
    </row>
    <row r="551" spans="3:4" ht="16" thickBot="1">
      <c r="C551" s="41"/>
      <c r="D551" s="41"/>
    </row>
    <row r="552" spans="3:4" ht="16" thickBot="1">
      <c r="C552" s="41"/>
      <c r="D552" s="41"/>
    </row>
    <row r="553" spans="3:4" ht="16" thickBot="1">
      <c r="C553" s="41"/>
      <c r="D553" s="41"/>
    </row>
    <row r="554" spans="3:4" ht="16" thickBot="1">
      <c r="C554" s="41"/>
      <c r="D554" s="41"/>
    </row>
    <row r="555" spans="3:4" ht="16" thickBot="1">
      <c r="C555" s="41"/>
      <c r="D555" s="41"/>
    </row>
    <row r="556" spans="3:4" ht="16" thickBot="1">
      <c r="C556" s="41"/>
      <c r="D556" s="41"/>
    </row>
    <row r="557" spans="3:4" ht="16" thickBot="1">
      <c r="C557" s="41"/>
      <c r="D557" s="41"/>
    </row>
    <row r="558" spans="3:4" ht="16" thickBot="1">
      <c r="C558" s="41"/>
      <c r="D558" s="41"/>
    </row>
    <row r="559" spans="3:4" ht="16" thickBot="1">
      <c r="C559" s="41"/>
      <c r="D559" s="41"/>
    </row>
    <row r="560" spans="3:4" ht="16" thickBot="1">
      <c r="C560" s="41"/>
      <c r="D560" s="41"/>
    </row>
    <row r="561" spans="3:4" ht="16" thickBot="1">
      <c r="C561" s="41"/>
      <c r="D561" s="41"/>
    </row>
    <row r="562" spans="3:4" ht="16" thickBot="1">
      <c r="C562" s="41"/>
      <c r="D562" s="41"/>
    </row>
    <row r="563" spans="3:4" ht="16" thickBot="1">
      <c r="C563" s="41"/>
      <c r="D563" s="41"/>
    </row>
    <row r="564" spans="3:4" ht="16" thickBot="1">
      <c r="C564" s="41"/>
      <c r="D564" s="41"/>
    </row>
    <row r="565" spans="3:4" ht="16" thickBot="1">
      <c r="C565" s="41"/>
      <c r="D565" s="41"/>
    </row>
    <row r="566" spans="3:4" ht="16" thickBot="1">
      <c r="C566" s="41"/>
      <c r="D566" s="41"/>
    </row>
    <row r="567" spans="3:4" ht="16" thickBot="1">
      <c r="C567" s="41"/>
      <c r="D567" s="41"/>
    </row>
    <row r="568" spans="3:4" ht="16" thickBot="1">
      <c r="C568" s="41"/>
      <c r="D568" s="41"/>
    </row>
    <row r="569" spans="3:4" ht="16" thickBot="1">
      <c r="C569" s="41"/>
      <c r="D569" s="41"/>
    </row>
    <row r="570" spans="3:4" ht="16" thickBot="1">
      <c r="C570" s="41"/>
      <c r="D570" s="41"/>
    </row>
    <row r="571" spans="3:4" ht="16" thickBot="1">
      <c r="C571" s="41"/>
      <c r="D571" s="41"/>
    </row>
    <row r="572" spans="3:4" ht="16" thickBot="1">
      <c r="C572" s="41"/>
      <c r="D572" s="41"/>
    </row>
    <row r="573" spans="3:4" ht="16" thickBot="1">
      <c r="C573" s="41"/>
      <c r="D573" s="41"/>
    </row>
    <row r="574" spans="3:4" ht="16" thickBot="1">
      <c r="C574" s="41"/>
      <c r="D574" s="41"/>
    </row>
    <row r="575" spans="3:4" ht="16" thickBot="1">
      <c r="C575" s="41"/>
      <c r="D575" s="41"/>
    </row>
    <row r="576" spans="3:4" ht="16" thickBot="1">
      <c r="C576" s="41"/>
      <c r="D576" s="41"/>
    </row>
    <row r="577" spans="3:4" ht="16" thickBot="1">
      <c r="C577" s="41"/>
      <c r="D577" s="41"/>
    </row>
    <row r="578" spans="3:4" ht="16" thickBot="1">
      <c r="C578" s="41"/>
      <c r="D578" s="41"/>
    </row>
    <row r="579" spans="3:4" ht="16" thickBot="1">
      <c r="C579" s="41"/>
      <c r="D579" s="41"/>
    </row>
    <row r="580" spans="3:4" ht="16" thickBot="1">
      <c r="C580" s="41"/>
      <c r="D580" s="41"/>
    </row>
    <row r="581" spans="3:4" ht="16" thickBot="1">
      <c r="C581" s="41"/>
      <c r="D581" s="41"/>
    </row>
    <row r="582" spans="3:4" ht="16" thickBot="1">
      <c r="C582" s="41"/>
      <c r="D582" s="41"/>
    </row>
    <row r="583" spans="3:4" ht="16" thickBot="1">
      <c r="C583" s="41"/>
      <c r="D583" s="41"/>
    </row>
    <row r="584" spans="3:4" ht="16" thickBot="1">
      <c r="C584" s="41"/>
      <c r="D584" s="41"/>
    </row>
    <row r="585" spans="3:4" ht="16" thickBot="1">
      <c r="C585" s="41"/>
      <c r="D585" s="41"/>
    </row>
    <row r="586" spans="3:4" ht="16" thickBot="1">
      <c r="C586" s="41"/>
      <c r="D586" s="41"/>
    </row>
    <row r="587" spans="3:4" ht="16" thickBot="1">
      <c r="C587" s="41"/>
      <c r="D587" s="41"/>
    </row>
    <row r="588" spans="3:4" ht="16" thickBot="1">
      <c r="C588" s="41"/>
      <c r="D588" s="41"/>
    </row>
    <row r="589" spans="3:4" ht="16" thickBot="1">
      <c r="C589" s="41"/>
      <c r="D589" s="41"/>
    </row>
    <row r="590" spans="3:4" ht="16" thickBot="1">
      <c r="C590" s="41"/>
      <c r="D590" s="41"/>
    </row>
    <row r="591" spans="3:4" ht="16" thickBot="1">
      <c r="C591" s="41"/>
      <c r="D591" s="41"/>
    </row>
    <row r="592" spans="3:4" ht="16" thickBot="1">
      <c r="C592" s="41"/>
      <c r="D592" s="41"/>
    </row>
    <row r="593" spans="3:4" ht="16" thickBot="1">
      <c r="C593" s="41"/>
      <c r="D593" s="41"/>
    </row>
    <row r="594" spans="3:4" ht="16" thickBot="1">
      <c r="C594" s="41"/>
      <c r="D594" s="41"/>
    </row>
    <row r="595" spans="3:4" ht="16" thickBot="1">
      <c r="C595" s="41"/>
      <c r="D595" s="41"/>
    </row>
    <row r="596" spans="3:4" ht="16" thickBot="1">
      <c r="C596" s="41"/>
      <c r="D596" s="41"/>
    </row>
    <row r="597" spans="3:4" ht="16" thickBot="1">
      <c r="C597" s="41"/>
      <c r="D597" s="41"/>
    </row>
    <row r="598" spans="3:4" ht="16" thickBot="1">
      <c r="C598" s="41"/>
      <c r="D598" s="41"/>
    </row>
    <row r="599" spans="3:4" ht="16" thickBot="1">
      <c r="C599" s="41"/>
      <c r="D599" s="41"/>
    </row>
    <row r="600" spans="3:4" ht="16" thickBot="1">
      <c r="C600" s="41"/>
      <c r="D600" s="41"/>
    </row>
    <row r="601" spans="3:4" ht="16" thickBot="1">
      <c r="C601" s="41"/>
      <c r="D601" s="41"/>
    </row>
    <row r="602" spans="3:4" ht="16" thickBot="1">
      <c r="C602" s="41"/>
      <c r="D602" s="41"/>
    </row>
    <row r="603" spans="3:4" ht="16" thickBot="1">
      <c r="C603" s="41"/>
      <c r="D603" s="41"/>
    </row>
    <row r="604" spans="3:4" ht="16" thickBot="1">
      <c r="C604" s="41"/>
      <c r="D604" s="41"/>
    </row>
    <row r="605" spans="3:4" ht="16" thickBot="1">
      <c r="C605" s="41"/>
      <c r="D605" s="41"/>
    </row>
    <row r="606" spans="3:4" ht="16" thickBot="1">
      <c r="C606" s="41"/>
      <c r="D606" s="41"/>
    </row>
    <row r="607" spans="3:4" ht="16" thickBot="1">
      <c r="C607" s="41"/>
      <c r="D607" s="41"/>
    </row>
    <row r="608" spans="3:4" ht="16" thickBot="1">
      <c r="C608" s="41"/>
      <c r="D608" s="41"/>
    </row>
    <row r="609" spans="3:4" ht="16" thickBot="1">
      <c r="C609" s="41"/>
      <c r="D609" s="41"/>
    </row>
    <row r="610" spans="3:4" ht="16" thickBot="1">
      <c r="C610" s="41"/>
      <c r="D610" s="41"/>
    </row>
    <row r="611" spans="3:4" ht="16" thickBot="1">
      <c r="C611" s="41"/>
      <c r="D611" s="41"/>
    </row>
    <row r="612" spans="3:4" ht="16" thickBot="1">
      <c r="C612" s="41"/>
      <c r="D612" s="41"/>
    </row>
    <row r="613" spans="3:4" ht="16" thickBot="1">
      <c r="C613" s="41"/>
      <c r="D613" s="41"/>
    </row>
    <row r="614" spans="3:4" ht="16" thickBot="1">
      <c r="C614" s="41"/>
      <c r="D614" s="41"/>
    </row>
    <row r="615" spans="3:4" ht="16" thickBot="1">
      <c r="C615" s="41"/>
      <c r="D615" s="41"/>
    </row>
    <row r="616" spans="3:4" ht="16" thickBot="1">
      <c r="C616" s="41"/>
      <c r="D616" s="41"/>
    </row>
    <row r="617" spans="3:4" ht="16" thickBot="1">
      <c r="C617" s="41"/>
      <c r="D617" s="41"/>
    </row>
    <row r="618" spans="3:4" ht="16" thickBot="1">
      <c r="C618" s="41"/>
      <c r="D618" s="41"/>
    </row>
    <row r="619" spans="3:4" ht="16" thickBot="1">
      <c r="C619" s="41"/>
      <c r="D619" s="41"/>
    </row>
    <row r="620" spans="3:4" ht="16" thickBot="1">
      <c r="C620" s="41"/>
      <c r="D620" s="41"/>
    </row>
    <row r="621" spans="3:4" ht="16" thickBot="1">
      <c r="C621" s="41"/>
      <c r="D621" s="41"/>
    </row>
    <row r="622" spans="3:4" ht="16" thickBot="1">
      <c r="C622" s="41"/>
      <c r="D622" s="41"/>
    </row>
    <row r="623" spans="3:4" ht="16" thickBot="1">
      <c r="C623" s="41"/>
      <c r="D623" s="41"/>
    </row>
    <row r="624" spans="3:4" ht="16" thickBot="1">
      <c r="C624" s="41"/>
      <c r="D624" s="41"/>
    </row>
    <row r="625" spans="3:4" ht="16" thickBot="1">
      <c r="C625" s="41"/>
      <c r="D625" s="41"/>
    </row>
    <row r="626" spans="3:4" ht="16" thickBot="1">
      <c r="C626" s="41"/>
      <c r="D626" s="41"/>
    </row>
    <row r="627" spans="3:4" ht="16" thickBot="1">
      <c r="C627" s="41"/>
      <c r="D627" s="41"/>
    </row>
    <row r="628" spans="3:4" ht="16" thickBot="1">
      <c r="C628" s="41"/>
      <c r="D628" s="41"/>
    </row>
    <row r="629" spans="3:4" ht="16" thickBot="1">
      <c r="C629" s="41"/>
      <c r="D629" s="41"/>
    </row>
    <row r="630" spans="3:4" ht="16" thickBot="1">
      <c r="C630" s="41"/>
      <c r="D630" s="41"/>
    </row>
    <row r="631" spans="3:4" ht="16" thickBot="1">
      <c r="C631" s="41"/>
      <c r="D631" s="41"/>
    </row>
    <row r="632" spans="3:4" ht="16" thickBot="1">
      <c r="C632" s="41"/>
      <c r="D632" s="41"/>
    </row>
    <row r="633" spans="3:4" ht="16" thickBot="1">
      <c r="C633" s="41"/>
      <c r="D633" s="41"/>
    </row>
    <row r="634" spans="3:4" ht="16" thickBot="1">
      <c r="C634" s="41"/>
      <c r="D634" s="41"/>
    </row>
    <row r="635" spans="3:4" ht="16" thickBot="1">
      <c r="C635" s="41"/>
      <c r="D635" s="41"/>
    </row>
    <row r="636" spans="3:4" ht="16" thickBot="1">
      <c r="C636" s="41"/>
      <c r="D636" s="41"/>
    </row>
    <row r="637" spans="3:4" ht="16" thickBot="1">
      <c r="C637" s="41"/>
      <c r="D637" s="41"/>
    </row>
    <row r="638" spans="3:4" ht="16" thickBot="1">
      <c r="C638" s="41"/>
      <c r="D638" s="41"/>
    </row>
    <row r="639" spans="3:4" ht="16" thickBot="1">
      <c r="C639" s="41"/>
      <c r="D639" s="41"/>
    </row>
    <row r="640" spans="3:4" ht="16" thickBot="1">
      <c r="C640" s="41"/>
      <c r="D640" s="41"/>
    </row>
    <row r="641" spans="3:4" ht="16" thickBot="1">
      <c r="C641" s="41"/>
      <c r="D641" s="41"/>
    </row>
    <row r="642" spans="3:4" ht="16" thickBot="1">
      <c r="C642" s="41"/>
      <c r="D642" s="41"/>
    </row>
    <row r="643" spans="3:4" ht="16" thickBot="1">
      <c r="C643" s="41"/>
      <c r="D643" s="41"/>
    </row>
    <row r="644" spans="3:4" ht="16" thickBot="1">
      <c r="C644" s="41"/>
      <c r="D644" s="41"/>
    </row>
    <row r="645" spans="3:4" ht="16" thickBot="1">
      <c r="C645" s="41"/>
      <c r="D645" s="41"/>
    </row>
    <row r="646" spans="3:4" ht="16" thickBot="1">
      <c r="C646" s="41"/>
      <c r="D646" s="41"/>
    </row>
    <row r="647" spans="3:4" ht="16" thickBot="1">
      <c r="C647" s="41"/>
      <c r="D647" s="41"/>
    </row>
    <row r="648" spans="3:4" ht="16" thickBot="1">
      <c r="C648" s="41"/>
      <c r="D648" s="41"/>
    </row>
    <row r="649" spans="3:4" ht="16" thickBot="1">
      <c r="C649" s="41"/>
      <c r="D649" s="41"/>
    </row>
    <row r="650" spans="3:4" ht="16" thickBot="1">
      <c r="C650" s="41"/>
      <c r="D650" s="41"/>
    </row>
    <row r="651" spans="3:4" ht="16" thickBot="1">
      <c r="C651" s="41"/>
      <c r="D651" s="41"/>
    </row>
    <row r="652" spans="3:4" ht="16" thickBot="1">
      <c r="C652" s="41"/>
      <c r="D652" s="41"/>
    </row>
    <row r="653" spans="3:4" ht="16" thickBot="1">
      <c r="C653" s="41"/>
      <c r="D653" s="41"/>
    </row>
    <row r="654" spans="3:4" ht="16" thickBot="1">
      <c r="C654" s="41"/>
      <c r="D654" s="41"/>
    </row>
    <row r="655" spans="3:4" ht="16" thickBot="1">
      <c r="C655" s="41"/>
      <c r="D655" s="41"/>
    </row>
    <row r="656" spans="3:4" ht="16" thickBot="1">
      <c r="C656" s="41"/>
      <c r="D656" s="41"/>
    </row>
    <row r="657" spans="3:4" ht="16" thickBot="1">
      <c r="C657" s="41"/>
      <c r="D657" s="41"/>
    </row>
    <row r="658" spans="3:4" ht="16" thickBot="1">
      <c r="C658" s="41"/>
      <c r="D658" s="41"/>
    </row>
    <row r="659" spans="3:4" ht="16" thickBot="1">
      <c r="C659" s="41"/>
      <c r="D659" s="41"/>
    </row>
    <row r="660" spans="3:4" ht="16" thickBot="1">
      <c r="C660" s="41"/>
      <c r="D660" s="41"/>
    </row>
    <row r="661" spans="3:4" ht="16" thickBot="1">
      <c r="C661" s="41"/>
      <c r="D661" s="41"/>
    </row>
    <row r="662" spans="3:4" ht="16" thickBot="1">
      <c r="C662" s="41"/>
      <c r="D662" s="41"/>
    </row>
    <row r="663" spans="3:4" ht="16" thickBot="1">
      <c r="C663" s="41"/>
      <c r="D663" s="41"/>
    </row>
    <row r="664" spans="3:4" ht="16" thickBot="1">
      <c r="C664" s="41"/>
      <c r="D664" s="41"/>
    </row>
    <row r="665" spans="3:4" ht="16" thickBot="1">
      <c r="C665" s="41"/>
      <c r="D665" s="41"/>
    </row>
    <row r="666" spans="3:4" ht="16" thickBot="1">
      <c r="C666" s="41"/>
      <c r="D666" s="41"/>
    </row>
    <row r="667" spans="3:4" ht="16" thickBot="1">
      <c r="C667" s="41"/>
      <c r="D667" s="41"/>
    </row>
    <row r="668" spans="3:4" ht="16" thickBot="1">
      <c r="C668" s="41"/>
      <c r="D668" s="41"/>
    </row>
    <row r="669" spans="3:4" ht="16" thickBot="1">
      <c r="C669" s="41"/>
      <c r="D669" s="41"/>
    </row>
    <row r="670" spans="3:4" ht="16" thickBot="1">
      <c r="C670" s="41"/>
      <c r="D670" s="41"/>
    </row>
    <row r="671" spans="3:4" ht="16" thickBot="1">
      <c r="C671" s="41"/>
      <c r="D671" s="41"/>
    </row>
    <row r="672" spans="3:4" ht="16" thickBot="1">
      <c r="C672" s="41"/>
      <c r="D672" s="41"/>
    </row>
    <row r="673" spans="3:4" ht="16" thickBot="1">
      <c r="C673" s="41"/>
      <c r="D673" s="41"/>
    </row>
    <row r="674" spans="3:4" ht="16" thickBot="1">
      <c r="C674" s="41"/>
      <c r="D674" s="41"/>
    </row>
    <row r="675" spans="3:4" ht="16" thickBot="1">
      <c r="C675" s="41"/>
      <c r="D675" s="41"/>
    </row>
    <row r="676" spans="3:4" ht="16" thickBot="1">
      <c r="C676" s="41"/>
      <c r="D676" s="41"/>
    </row>
    <row r="677" spans="3:4" ht="16" thickBot="1">
      <c r="C677" s="41"/>
      <c r="D677" s="41"/>
    </row>
    <row r="678" spans="3:4" ht="16" thickBot="1">
      <c r="C678" s="41"/>
      <c r="D678" s="41"/>
    </row>
    <row r="679" spans="3:4" ht="16" thickBot="1">
      <c r="C679" s="41"/>
      <c r="D679" s="41"/>
    </row>
    <row r="680" spans="3:4" ht="16" thickBot="1">
      <c r="C680" s="41"/>
      <c r="D680" s="41"/>
    </row>
    <row r="681" spans="3:4" ht="16" thickBot="1">
      <c r="C681" s="41"/>
      <c r="D681" s="41"/>
    </row>
    <row r="682" spans="3:4" ht="16" thickBot="1">
      <c r="C682" s="41"/>
      <c r="D682" s="41"/>
    </row>
    <row r="683" spans="3:4" ht="16" thickBot="1">
      <c r="C683" s="41"/>
      <c r="D683" s="41"/>
    </row>
    <row r="684" spans="3:4" ht="16" thickBot="1">
      <c r="C684" s="41"/>
      <c r="D684" s="41"/>
    </row>
    <row r="685" spans="3:4" ht="16" thickBot="1">
      <c r="C685" s="41"/>
      <c r="D685" s="41"/>
    </row>
    <row r="686" spans="3:4" ht="16" thickBot="1">
      <c r="C686" s="41"/>
      <c r="D686" s="41"/>
    </row>
    <row r="687" spans="3:4" ht="16" thickBot="1">
      <c r="C687" s="41"/>
      <c r="D687" s="41"/>
    </row>
    <row r="688" spans="3:4" ht="16" thickBot="1">
      <c r="C688" s="41"/>
      <c r="D688" s="41"/>
    </row>
    <row r="689" spans="3:4" ht="16" thickBot="1">
      <c r="C689" s="41"/>
      <c r="D689" s="41"/>
    </row>
    <row r="690" spans="3:4" ht="16" thickBot="1">
      <c r="C690" s="41"/>
      <c r="D690" s="41"/>
    </row>
    <row r="691" spans="3:4" ht="16" thickBot="1">
      <c r="C691" s="41"/>
      <c r="D691" s="41"/>
    </row>
    <row r="692" spans="3:4" ht="16" thickBot="1">
      <c r="C692" s="41"/>
      <c r="D692" s="41"/>
    </row>
    <row r="693" spans="3:4" ht="16" thickBot="1">
      <c r="C693" s="41"/>
      <c r="D693" s="41"/>
    </row>
    <row r="694" spans="3:4" ht="16" thickBot="1">
      <c r="C694" s="41"/>
      <c r="D694" s="41"/>
    </row>
    <row r="695" spans="3:4" ht="16" thickBot="1">
      <c r="C695" s="41"/>
      <c r="D695" s="41"/>
    </row>
    <row r="696" spans="3:4" ht="16" thickBot="1">
      <c r="C696" s="41"/>
      <c r="D696" s="41"/>
    </row>
    <row r="697" spans="3:4" ht="16" thickBot="1">
      <c r="C697" s="41"/>
      <c r="D697" s="41"/>
    </row>
    <row r="698" spans="3:4" ht="16" thickBot="1">
      <c r="C698" s="41"/>
      <c r="D698" s="41"/>
    </row>
    <row r="699" spans="3:4" ht="16" thickBot="1">
      <c r="C699" s="41"/>
      <c r="D699" s="41"/>
    </row>
    <row r="700" spans="3:4" ht="16" thickBot="1">
      <c r="C700" s="41"/>
      <c r="D700" s="41"/>
    </row>
    <row r="701" spans="3:4" ht="16" thickBot="1">
      <c r="C701" s="41"/>
      <c r="D701" s="41"/>
    </row>
    <row r="702" spans="3:4" ht="16" thickBot="1">
      <c r="C702" s="41"/>
      <c r="D702" s="41"/>
    </row>
    <row r="703" spans="3:4" ht="16" thickBot="1">
      <c r="C703" s="41"/>
      <c r="D703" s="41"/>
    </row>
    <row r="704" spans="3:4" ht="16" thickBot="1">
      <c r="C704" s="41"/>
      <c r="D704" s="41"/>
    </row>
    <row r="705" spans="3:4" ht="16" thickBot="1">
      <c r="C705" s="41"/>
      <c r="D705" s="41"/>
    </row>
    <row r="706" spans="3:4" ht="16" thickBot="1">
      <c r="C706" s="41"/>
      <c r="D706" s="41"/>
    </row>
    <row r="707" spans="3:4" ht="16" thickBot="1">
      <c r="C707" s="41"/>
      <c r="D707" s="41"/>
    </row>
    <row r="708" spans="3:4" ht="16" thickBot="1">
      <c r="C708" s="41"/>
      <c r="D708" s="41"/>
    </row>
    <row r="709" spans="3:4" ht="16" thickBot="1">
      <c r="C709" s="41"/>
      <c r="D709" s="41"/>
    </row>
    <row r="710" spans="3:4" ht="16" thickBot="1">
      <c r="C710" s="41"/>
      <c r="D710" s="41"/>
    </row>
    <row r="711" spans="3:4" ht="16" thickBot="1">
      <c r="C711" s="41"/>
      <c r="D711" s="41"/>
    </row>
    <row r="712" spans="3:4" ht="16" thickBot="1">
      <c r="C712" s="41"/>
      <c r="D712" s="41"/>
    </row>
    <row r="713" spans="3:4" ht="16" thickBot="1">
      <c r="C713" s="41"/>
      <c r="D713" s="41"/>
    </row>
    <row r="714" spans="3:4" ht="16" thickBot="1">
      <c r="C714" s="41"/>
      <c r="D714" s="41"/>
    </row>
    <row r="715" spans="3:4" ht="16" thickBot="1">
      <c r="C715" s="41"/>
      <c r="D715" s="41"/>
    </row>
    <row r="716" spans="3:4" ht="16" thickBot="1">
      <c r="C716" s="41"/>
      <c r="D716" s="41"/>
    </row>
    <row r="717" spans="3:4" ht="16" thickBot="1">
      <c r="C717" s="41"/>
      <c r="D717" s="41"/>
    </row>
    <row r="718" spans="3:4" ht="16" thickBot="1">
      <c r="C718" s="41"/>
      <c r="D718" s="41"/>
    </row>
    <row r="719" spans="3:4" ht="16" thickBot="1">
      <c r="C719" s="41"/>
      <c r="D719" s="41"/>
    </row>
    <row r="720" spans="3:4" ht="16" thickBot="1">
      <c r="C720" s="41"/>
      <c r="D720" s="41"/>
    </row>
    <row r="721" spans="3:4" ht="16" thickBot="1">
      <c r="C721" s="41"/>
      <c r="D721" s="41"/>
    </row>
    <row r="722" spans="3:4" ht="16" thickBot="1">
      <c r="C722" s="41"/>
      <c r="D722" s="41"/>
    </row>
    <row r="723" spans="3:4" ht="16" thickBot="1">
      <c r="C723" s="41"/>
      <c r="D723" s="41"/>
    </row>
    <row r="724" spans="3:4" ht="16" thickBot="1">
      <c r="C724" s="41"/>
      <c r="D724" s="41"/>
    </row>
    <row r="725" spans="3:4" ht="16" thickBot="1">
      <c r="C725" s="41"/>
      <c r="D725" s="41"/>
    </row>
    <row r="726" spans="3:4" ht="16" thickBot="1">
      <c r="C726" s="41"/>
      <c r="D726" s="41"/>
    </row>
    <row r="727" spans="3:4" ht="16" thickBot="1">
      <c r="C727" s="41"/>
      <c r="D727" s="41"/>
    </row>
    <row r="728" spans="3:4" ht="16" thickBot="1">
      <c r="C728" s="41"/>
      <c r="D728" s="41"/>
    </row>
    <row r="729" spans="3:4" ht="16" thickBot="1">
      <c r="C729" s="41"/>
      <c r="D729" s="41"/>
    </row>
    <row r="730" spans="3:4" ht="16" thickBot="1">
      <c r="C730" s="41"/>
      <c r="D730" s="41"/>
    </row>
    <row r="731" spans="3:4" ht="16" thickBot="1">
      <c r="C731" s="41"/>
      <c r="D731" s="41"/>
    </row>
    <row r="732" spans="3:4" ht="16" thickBot="1">
      <c r="C732" s="41"/>
      <c r="D732" s="41"/>
    </row>
    <row r="733" spans="3:4" ht="16" thickBot="1">
      <c r="C733" s="41"/>
      <c r="D733" s="41"/>
    </row>
    <row r="734" spans="3:4" ht="16" thickBot="1">
      <c r="C734" s="41"/>
      <c r="D734" s="41"/>
    </row>
    <row r="735" spans="3:4" ht="16" thickBot="1">
      <c r="C735" s="41"/>
      <c r="D735" s="41"/>
    </row>
    <row r="736" spans="3:4" ht="16" thickBot="1">
      <c r="C736" s="41"/>
      <c r="D736" s="41"/>
    </row>
    <row r="737" spans="3:4" ht="16" thickBot="1">
      <c r="C737" s="41"/>
      <c r="D737" s="41"/>
    </row>
    <row r="738" spans="3:4" ht="16" thickBot="1">
      <c r="C738" s="41"/>
      <c r="D738" s="41"/>
    </row>
    <row r="739" spans="3:4" ht="16" thickBot="1">
      <c r="C739" s="41"/>
      <c r="D739" s="41"/>
    </row>
    <row r="740" spans="3:4" ht="16" thickBot="1">
      <c r="C740" s="41"/>
      <c r="D740" s="41"/>
    </row>
    <row r="741" spans="3:4" ht="16" thickBot="1">
      <c r="C741" s="41"/>
      <c r="D741" s="41"/>
    </row>
    <row r="742" spans="3:4" ht="16" thickBot="1">
      <c r="C742" s="41"/>
      <c r="D742" s="41"/>
    </row>
    <row r="743" spans="3:4" ht="16" thickBot="1">
      <c r="C743" s="41"/>
      <c r="D743" s="41"/>
    </row>
    <row r="744" spans="3:4" ht="16" thickBot="1">
      <c r="C744" s="41"/>
      <c r="D744" s="41"/>
    </row>
    <row r="745" spans="3:4" ht="16" thickBot="1">
      <c r="C745" s="41"/>
      <c r="D745" s="41"/>
    </row>
    <row r="746" spans="3:4" ht="16" thickBot="1">
      <c r="C746" s="41"/>
      <c r="D746" s="41"/>
    </row>
    <row r="747" spans="3:4" ht="16" thickBot="1">
      <c r="C747" s="41"/>
      <c r="D747" s="41"/>
    </row>
    <row r="748" spans="3:4" ht="16" thickBot="1">
      <c r="C748" s="41"/>
      <c r="D748" s="41"/>
    </row>
    <row r="749" spans="3:4" ht="16" thickBot="1">
      <c r="C749" s="41"/>
      <c r="D749" s="41"/>
    </row>
    <row r="750" spans="3:4" ht="16" thickBot="1">
      <c r="C750" s="41"/>
      <c r="D750" s="41"/>
    </row>
    <row r="751" spans="3:4" ht="16" thickBot="1">
      <c r="C751" s="41"/>
      <c r="D751" s="41"/>
    </row>
    <row r="752" spans="3:4" ht="16" thickBot="1">
      <c r="C752" s="41"/>
      <c r="D752" s="41"/>
    </row>
    <row r="753" spans="3:4" ht="16" thickBot="1">
      <c r="C753" s="41"/>
      <c r="D753" s="41"/>
    </row>
    <row r="754" spans="3:4" ht="16" thickBot="1">
      <c r="C754" s="41"/>
      <c r="D754" s="41"/>
    </row>
    <row r="755" spans="3:4" ht="16" thickBot="1">
      <c r="C755" s="41"/>
      <c r="D755" s="41"/>
    </row>
    <row r="756" spans="3:4" ht="16" thickBot="1">
      <c r="C756" s="41"/>
      <c r="D756" s="41"/>
    </row>
    <row r="757" spans="3:4" ht="16" thickBot="1">
      <c r="C757" s="41"/>
      <c r="D757" s="41"/>
    </row>
    <row r="758" spans="3:4" ht="16" thickBot="1">
      <c r="C758" s="41"/>
      <c r="D758" s="41"/>
    </row>
    <row r="759" spans="3:4" ht="16" thickBot="1">
      <c r="C759" s="41"/>
      <c r="D759" s="41"/>
    </row>
    <row r="760" spans="3:4" ht="16" thickBot="1">
      <c r="C760" s="41"/>
      <c r="D760" s="41"/>
    </row>
    <row r="761" spans="3:4" ht="16" thickBot="1">
      <c r="C761" s="41"/>
      <c r="D761" s="41"/>
    </row>
    <row r="762" spans="3:4" ht="16" thickBot="1">
      <c r="C762" s="41"/>
      <c r="D762" s="41"/>
    </row>
    <row r="763" spans="3:4" ht="16" thickBot="1">
      <c r="C763" s="41"/>
      <c r="D763" s="41"/>
    </row>
    <row r="764" spans="3:4" ht="16" thickBot="1">
      <c r="C764" s="41"/>
      <c r="D764" s="41"/>
    </row>
    <row r="765" spans="3:4" ht="16" thickBot="1">
      <c r="C765" s="41"/>
      <c r="D765" s="41"/>
    </row>
    <row r="766" spans="3:4" ht="16" thickBot="1">
      <c r="C766" s="41"/>
      <c r="D766" s="41"/>
    </row>
    <row r="767" spans="3:4" ht="16" thickBot="1">
      <c r="C767" s="41"/>
      <c r="D767" s="41"/>
    </row>
    <row r="768" spans="3:4" ht="16" thickBot="1">
      <c r="C768" s="41"/>
      <c r="D768" s="41"/>
    </row>
    <row r="769" spans="3:4" ht="16" thickBot="1">
      <c r="C769" s="41"/>
      <c r="D769" s="41"/>
    </row>
    <row r="770" spans="3:4" ht="16" thickBot="1">
      <c r="C770" s="41"/>
      <c r="D770" s="41"/>
    </row>
    <row r="771" spans="3:4" ht="16" thickBot="1">
      <c r="C771" s="41"/>
      <c r="D771" s="41"/>
    </row>
    <row r="772" spans="3:4" ht="16" thickBot="1">
      <c r="C772" s="41"/>
      <c r="D772" s="41"/>
    </row>
    <row r="773" spans="3:4" ht="16" thickBot="1">
      <c r="C773" s="41"/>
      <c r="D773" s="41"/>
    </row>
    <row r="774" spans="3:4" ht="16" thickBot="1">
      <c r="C774" s="41"/>
      <c r="D774" s="41"/>
    </row>
    <row r="775" spans="3:4" ht="16" thickBot="1">
      <c r="C775" s="41"/>
      <c r="D775" s="41"/>
    </row>
    <row r="776" spans="3:4" ht="16" thickBot="1">
      <c r="C776" s="41"/>
      <c r="D776" s="41"/>
    </row>
    <row r="777" spans="3:4" ht="16" thickBot="1">
      <c r="C777" s="41"/>
      <c r="D777" s="41"/>
    </row>
    <row r="778" spans="3:4" ht="16" thickBot="1">
      <c r="C778" s="41"/>
      <c r="D778" s="41"/>
    </row>
    <row r="779" spans="3:4" ht="16" thickBot="1">
      <c r="C779" s="41"/>
      <c r="D779" s="41"/>
    </row>
    <row r="780" spans="3:4" ht="16" thickBot="1">
      <c r="C780" s="41"/>
      <c r="D780" s="41"/>
    </row>
    <row r="781" spans="3:4" ht="16" thickBot="1">
      <c r="C781" s="41"/>
      <c r="D781" s="41"/>
    </row>
    <row r="782" spans="3:4" ht="16" thickBot="1">
      <c r="C782" s="41"/>
      <c r="D782" s="41"/>
    </row>
    <row r="783" spans="3:4" ht="16" thickBot="1">
      <c r="C783" s="41"/>
      <c r="D783" s="41"/>
    </row>
    <row r="784" spans="3:4" ht="16" thickBot="1">
      <c r="C784" s="41"/>
      <c r="D784" s="41"/>
    </row>
    <row r="785" spans="3:4" ht="16" thickBot="1">
      <c r="C785" s="41"/>
      <c r="D785" s="41"/>
    </row>
    <row r="786" spans="3:4" ht="16" thickBot="1">
      <c r="C786" s="41"/>
      <c r="D786" s="41"/>
    </row>
    <row r="787" spans="3:4" ht="16" thickBot="1">
      <c r="C787" s="41"/>
      <c r="D787" s="41"/>
    </row>
    <row r="788" spans="3:4" ht="16" thickBot="1">
      <c r="C788" s="41"/>
      <c r="D788" s="41"/>
    </row>
    <row r="789" spans="3:4" ht="16" thickBot="1">
      <c r="C789" s="41"/>
      <c r="D789" s="41"/>
    </row>
    <row r="790" spans="3:4" ht="16" thickBot="1">
      <c r="C790" s="41"/>
      <c r="D790" s="41"/>
    </row>
    <row r="791" spans="3:4" ht="16" thickBot="1">
      <c r="C791" s="41"/>
      <c r="D791" s="41"/>
    </row>
    <row r="792" spans="3:4" ht="16" thickBot="1">
      <c r="C792" s="41"/>
      <c r="D792" s="41"/>
    </row>
    <row r="793" spans="3:4" ht="16" thickBot="1">
      <c r="C793" s="41"/>
      <c r="D793" s="41"/>
    </row>
    <row r="794" spans="3:4" ht="16" thickBot="1">
      <c r="C794" s="41"/>
      <c r="D794" s="41"/>
    </row>
    <row r="795" spans="3:4" ht="16" thickBot="1">
      <c r="C795" s="41"/>
      <c r="D795" s="41"/>
    </row>
    <row r="796" spans="3:4" ht="16" thickBot="1">
      <c r="C796" s="41"/>
      <c r="D796" s="41"/>
    </row>
    <row r="797" spans="3:4" ht="16" thickBot="1">
      <c r="C797" s="41"/>
      <c r="D797" s="41"/>
    </row>
    <row r="798" spans="3:4" ht="16" thickBot="1">
      <c r="C798" s="41"/>
      <c r="D798" s="41"/>
    </row>
    <row r="799" spans="3:4" ht="16" thickBot="1">
      <c r="C799" s="41"/>
      <c r="D799" s="41"/>
    </row>
    <row r="800" spans="3:4" ht="16" thickBot="1">
      <c r="C800" s="41"/>
      <c r="D800" s="41"/>
    </row>
    <row r="801" spans="3:4" ht="16" thickBot="1">
      <c r="C801" s="41"/>
      <c r="D801" s="41"/>
    </row>
    <row r="802" spans="3:4" ht="16" thickBot="1">
      <c r="C802" s="41"/>
      <c r="D802" s="41"/>
    </row>
    <row r="803" spans="3:4" ht="16" thickBot="1">
      <c r="C803" s="41"/>
      <c r="D803" s="41"/>
    </row>
    <row r="804" spans="3:4" ht="16" thickBot="1">
      <c r="C804" s="41"/>
      <c r="D804" s="41"/>
    </row>
    <row r="805" spans="3:4" ht="16" thickBot="1">
      <c r="C805" s="41"/>
      <c r="D805" s="41"/>
    </row>
    <row r="806" spans="3:4" ht="16" thickBot="1">
      <c r="C806" s="41"/>
      <c r="D806" s="41"/>
    </row>
    <row r="807" spans="3:4" ht="16" thickBot="1">
      <c r="C807" s="41"/>
      <c r="D807" s="41"/>
    </row>
    <row r="808" spans="3:4" ht="16" thickBot="1">
      <c r="C808" s="41"/>
      <c r="D808" s="41"/>
    </row>
    <row r="809" spans="3:4" ht="16" thickBot="1">
      <c r="C809" s="41"/>
      <c r="D809" s="41"/>
    </row>
    <row r="810" spans="3:4" ht="16" thickBot="1">
      <c r="C810" s="41"/>
      <c r="D810" s="41"/>
    </row>
    <row r="811" spans="3:4" ht="16" thickBot="1">
      <c r="C811" s="41"/>
      <c r="D811" s="41"/>
    </row>
    <row r="812" spans="3:4" ht="16" thickBot="1">
      <c r="C812" s="41"/>
      <c r="D812" s="41"/>
    </row>
    <row r="813" spans="3:4" ht="16" thickBot="1">
      <c r="C813" s="41"/>
      <c r="D813" s="41"/>
    </row>
    <row r="814" spans="3:4" ht="16" thickBot="1">
      <c r="C814" s="41"/>
      <c r="D814" s="41"/>
    </row>
    <row r="815" spans="3:4" ht="16" thickBot="1">
      <c r="C815" s="41"/>
      <c r="D815" s="41"/>
    </row>
    <row r="816" spans="3:4" ht="16" thickBot="1">
      <c r="C816" s="41"/>
      <c r="D816" s="41"/>
    </row>
    <row r="817" spans="3:4" ht="16" thickBot="1">
      <c r="C817" s="41"/>
      <c r="D817" s="41"/>
    </row>
    <row r="818" spans="3:4" ht="16" thickBot="1">
      <c r="C818" s="41"/>
      <c r="D818" s="41"/>
    </row>
    <row r="819" spans="3:4" ht="16" thickBot="1">
      <c r="C819" s="41"/>
      <c r="D819" s="41"/>
    </row>
    <row r="820" spans="3:4" ht="16" thickBot="1">
      <c r="C820" s="41"/>
      <c r="D820" s="41"/>
    </row>
    <row r="821" spans="3:4" ht="16" thickBot="1">
      <c r="C821" s="41"/>
      <c r="D821" s="41"/>
    </row>
    <row r="822" spans="3:4" ht="16" thickBot="1">
      <c r="C822" s="41"/>
      <c r="D822" s="41"/>
    </row>
    <row r="823" spans="3:4" ht="16" thickBot="1">
      <c r="C823" s="41"/>
      <c r="D823" s="41"/>
    </row>
    <row r="824" spans="3:4" ht="16" thickBot="1">
      <c r="C824" s="41"/>
      <c r="D824" s="41"/>
    </row>
    <row r="825" spans="3:4" ht="16" thickBot="1">
      <c r="C825" s="41"/>
      <c r="D825" s="41"/>
    </row>
    <row r="826" spans="3:4" ht="16" thickBot="1">
      <c r="C826" s="41"/>
      <c r="D826" s="41"/>
    </row>
    <row r="827" spans="3:4" ht="16" thickBot="1">
      <c r="C827" s="41"/>
      <c r="D827" s="41"/>
    </row>
    <row r="828" spans="3:4" ht="16" thickBot="1">
      <c r="C828" s="41"/>
      <c r="D828" s="41"/>
    </row>
    <row r="829" spans="3:4" ht="16" thickBot="1">
      <c r="C829" s="41"/>
      <c r="D829" s="41"/>
    </row>
    <row r="830" spans="3:4" ht="16" thickBot="1">
      <c r="C830" s="41"/>
      <c r="D830" s="41"/>
    </row>
    <row r="831" spans="3:4" ht="16" thickBot="1">
      <c r="C831" s="41"/>
      <c r="D831" s="41"/>
    </row>
    <row r="832" spans="3:4" ht="16" thickBot="1">
      <c r="C832" s="41"/>
      <c r="D832" s="41"/>
    </row>
    <row r="833" spans="3:4" ht="16" thickBot="1">
      <c r="C833" s="41"/>
      <c r="D833" s="41"/>
    </row>
    <row r="834" spans="3:4" ht="16" thickBot="1">
      <c r="C834" s="41"/>
      <c r="D834" s="41"/>
    </row>
    <row r="835" spans="3:4" ht="16" thickBot="1">
      <c r="C835" s="41"/>
      <c r="D835" s="41"/>
    </row>
    <row r="836" spans="3:4" ht="16" thickBot="1">
      <c r="C836" s="41"/>
      <c r="D836" s="41"/>
    </row>
    <row r="837" spans="3:4" ht="16" thickBot="1">
      <c r="C837" s="41"/>
      <c r="D837" s="41"/>
    </row>
    <row r="838" spans="3:4" ht="16" thickBot="1">
      <c r="C838" s="41"/>
      <c r="D838" s="41"/>
    </row>
    <row r="839" spans="3:4" ht="16" thickBot="1">
      <c r="C839" s="41"/>
      <c r="D839" s="41"/>
    </row>
    <row r="840" spans="3:4" ht="16" thickBot="1">
      <c r="C840" s="41"/>
      <c r="D840" s="41"/>
    </row>
    <row r="841" spans="3:4" ht="16" thickBot="1">
      <c r="C841" s="41"/>
      <c r="D841" s="41"/>
    </row>
    <row r="842" spans="3:4" ht="16" thickBot="1">
      <c r="C842" s="41"/>
      <c r="D842" s="41"/>
    </row>
    <row r="843" spans="3:4" ht="16" thickBot="1">
      <c r="C843" s="41"/>
      <c r="D843" s="41"/>
    </row>
    <row r="844" spans="3:4" ht="16" thickBot="1">
      <c r="C844" s="41"/>
      <c r="D844" s="41"/>
    </row>
    <row r="845" spans="3:4" ht="16" thickBot="1">
      <c r="C845" s="41"/>
      <c r="D845" s="41"/>
    </row>
    <row r="846" spans="3:4" ht="16" thickBot="1">
      <c r="C846" s="41"/>
      <c r="D846" s="41"/>
    </row>
    <row r="847" spans="3:4" ht="16" thickBot="1">
      <c r="C847" s="41"/>
      <c r="D847" s="41"/>
    </row>
    <row r="848" spans="3:4" ht="16" thickBot="1">
      <c r="C848" s="41"/>
      <c r="D848" s="41"/>
    </row>
    <row r="849" spans="3:4" ht="16" thickBot="1">
      <c r="C849" s="41"/>
      <c r="D849" s="41"/>
    </row>
    <row r="850" spans="3:4" ht="16" thickBot="1">
      <c r="C850" s="41"/>
      <c r="D850" s="41"/>
    </row>
    <row r="851" spans="3:4" ht="16" thickBot="1">
      <c r="C851" s="41"/>
      <c r="D851" s="41"/>
    </row>
    <row r="852" spans="3:4" ht="16" thickBot="1">
      <c r="C852" s="41"/>
      <c r="D852" s="41"/>
    </row>
    <row r="853" spans="3:4" ht="16" thickBot="1">
      <c r="C853" s="41"/>
      <c r="D853" s="41"/>
    </row>
    <row r="854" spans="3:4" ht="16" thickBot="1">
      <c r="C854" s="41"/>
      <c r="D854" s="41"/>
    </row>
    <row r="855" spans="3:4" ht="16" thickBot="1">
      <c r="C855" s="41"/>
      <c r="D855" s="41"/>
    </row>
    <row r="856" spans="3:4" ht="16" thickBot="1">
      <c r="C856" s="41"/>
      <c r="D856" s="41"/>
    </row>
    <row r="857" spans="3:4" ht="16" thickBot="1">
      <c r="C857" s="41"/>
      <c r="D857" s="41"/>
    </row>
    <row r="858" spans="3:4" ht="16" thickBot="1">
      <c r="C858" s="41"/>
      <c r="D858" s="41"/>
    </row>
    <row r="859" spans="3:4" ht="16" thickBot="1">
      <c r="C859" s="41"/>
      <c r="D859" s="41"/>
    </row>
    <row r="860" spans="3:4" ht="16" thickBot="1">
      <c r="C860" s="41"/>
      <c r="D860" s="41"/>
    </row>
    <row r="861" spans="3:4" ht="16" thickBot="1">
      <c r="C861" s="41"/>
      <c r="D861" s="41"/>
    </row>
    <row r="862" spans="3:4" ht="16" thickBot="1">
      <c r="C862" s="41"/>
      <c r="D862" s="41"/>
    </row>
    <row r="863" spans="3:4" ht="16" thickBot="1">
      <c r="C863" s="41"/>
      <c r="D863" s="41"/>
    </row>
    <row r="864" spans="3:4" ht="16" thickBot="1">
      <c r="C864" s="41"/>
      <c r="D864" s="41"/>
    </row>
    <row r="865" spans="3:4" ht="16" thickBot="1">
      <c r="C865" s="41"/>
      <c r="D865" s="41"/>
    </row>
    <row r="866" spans="3:4" ht="16" thickBot="1">
      <c r="C866" s="41"/>
      <c r="D866" s="41"/>
    </row>
    <row r="867" spans="3:4" ht="16" thickBot="1">
      <c r="C867" s="41"/>
      <c r="D867" s="41"/>
    </row>
    <row r="868" spans="3:4" ht="16" thickBot="1">
      <c r="C868" s="41"/>
      <c r="D868" s="41"/>
    </row>
    <row r="869" spans="3:4" ht="16" thickBot="1">
      <c r="C869" s="41"/>
      <c r="D869" s="41"/>
    </row>
    <row r="870" spans="3:4" ht="16" thickBot="1">
      <c r="C870" s="41"/>
      <c r="D870" s="41"/>
    </row>
    <row r="871" spans="3:4" ht="16" thickBot="1">
      <c r="C871" s="41"/>
      <c r="D871" s="41"/>
    </row>
    <row r="872" spans="3:4" ht="16" thickBot="1">
      <c r="C872" s="41"/>
      <c r="D872" s="41"/>
    </row>
    <row r="873" spans="3:4" ht="16" thickBot="1">
      <c r="C873" s="41"/>
      <c r="D873" s="41"/>
    </row>
    <row r="874" spans="3:4" ht="16" thickBot="1">
      <c r="C874" s="41"/>
      <c r="D874" s="41"/>
    </row>
    <row r="875" spans="3:4" ht="16" thickBot="1">
      <c r="C875" s="41"/>
      <c r="D875" s="41"/>
    </row>
    <row r="876" spans="3:4" ht="16" thickBot="1">
      <c r="C876" s="41"/>
      <c r="D876" s="41"/>
    </row>
    <row r="877" spans="3:4" ht="16" thickBot="1">
      <c r="C877" s="41"/>
      <c r="D877" s="41"/>
    </row>
    <row r="878" spans="3:4" ht="16" thickBot="1">
      <c r="C878" s="41"/>
      <c r="D878" s="41"/>
    </row>
    <row r="879" spans="3:4" ht="16" thickBot="1">
      <c r="C879" s="41"/>
      <c r="D879" s="41"/>
    </row>
    <row r="880" spans="3:4" ht="16" thickBot="1">
      <c r="C880" s="41"/>
      <c r="D880" s="41"/>
    </row>
    <row r="881" spans="3:4" ht="16" thickBot="1">
      <c r="C881" s="41"/>
      <c r="D881" s="41"/>
    </row>
    <row r="882" spans="3:4" ht="16" thickBot="1">
      <c r="C882" s="41"/>
      <c r="D882" s="41"/>
    </row>
    <row r="883" spans="3:4" ht="16" thickBot="1">
      <c r="C883" s="41"/>
      <c r="D883" s="41"/>
    </row>
    <row r="884" spans="3:4" ht="16" thickBot="1">
      <c r="C884" s="41"/>
      <c r="D884" s="41"/>
    </row>
    <row r="885" spans="3:4" ht="16" thickBot="1">
      <c r="C885" s="41"/>
      <c r="D885" s="41"/>
    </row>
    <row r="886" spans="3:4" ht="16" thickBot="1">
      <c r="C886" s="41"/>
      <c r="D886" s="41"/>
    </row>
    <row r="887" spans="3:4" ht="16" thickBot="1">
      <c r="C887" s="41"/>
      <c r="D887" s="41"/>
    </row>
    <row r="888" spans="3:4" ht="16" thickBot="1">
      <c r="C888" s="41"/>
      <c r="D888" s="41"/>
    </row>
    <row r="889" spans="3:4" ht="16" thickBot="1">
      <c r="C889" s="41"/>
      <c r="D889" s="41"/>
    </row>
    <row r="890" spans="3:4" ht="16" thickBot="1">
      <c r="C890" s="41"/>
      <c r="D890" s="41"/>
    </row>
    <row r="891" spans="3:4" ht="16" thickBot="1">
      <c r="C891" s="41"/>
      <c r="D891" s="41"/>
    </row>
    <row r="892" spans="3:4" ht="16" thickBot="1">
      <c r="C892" s="41"/>
      <c r="D892" s="41"/>
    </row>
    <row r="893" spans="3:4" ht="16" thickBot="1">
      <c r="C893" s="41"/>
      <c r="D893" s="41"/>
    </row>
    <row r="894" spans="3:4" ht="16" thickBot="1">
      <c r="C894" s="41"/>
      <c r="D894" s="41"/>
    </row>
    <row r="895" spans="3:4" ht="16" thickBot="1">
      <c r="C895" s="41"/>
      <c r="D895" s="41"/>
    </row>
    <row r="896" spans="3:4" ht="16" thickBot="1">
      <c r="C896" s="41"/>
      <c r="D896" s="41"/>
    </row>
    <row r="897" spans="3:4" ht="16" thickBot="1">
      <c r="C897" s="41"/>
      <c r="D897" s="41"/>
    </row>
    <row r="898" spans="3:4" ht="16" thickBot="1">
      <c r="C898" s="41"/>
      <c r="D898" s="41"/>
    </row>
    <row r="899" spans="3:4" ht="16" thickBot="1">
      <c r="C899" s="41"/>
      <c r="D899" s="41"/>
    </row>
    <row r="900" spans="3:4" ht="16" thickBot="1">
      <c r="C900" s="41"/>
      <c r="D900" s="41"/>
    </row>
    <row r="901" spans="3:4" ht="16" thickBot="1">
      <c r="C901" s="41"/>
      <c r="D901" s="41"/>
    </row>
    <row r="902" spans="3:4" ht="16" thickBot="1">
      <c r="C902" s="41"/>
      <c r="D902" s="41"/>
    </row>
    <row r="903" spans="3:4" ht="16" thickBot="1">
      <c r="C903" s="41"/>
      <c r="D903" s="41"/>
    </row>
    <row r="904" spans="3:4" ht="16" thickBot="1">
      <c r="C904" s="41"/>
      <c r="D904" s="41"/>
    </row>
    <row r="905" spans="3:4" ht="16" thickBot="1">
      <c r="C905" s="41"/>
      <c r="D905" s="41"/>
    </row>
    <row r="906" spans="3:4" ht="16" thickBot="1">
      <c r="C906" s="41"/>
      <c r="D906" s="41"/>
    </row>
    <row r="907" spans="3:4" ht="16" thickBot="1">
      <c r="C907" s="41"/>
      <c r="D907" s="41"/>
    </row>
    <row r="908" spans="3:4" ht="16" thickBot="1">
      <c r="C908" s="41"/>
      <c r="D908" s="41"/>
    </row>
    <row r="909" spans="3:4" ht="16" thickBot="1">
      <c r="C909" s="41"/>
      <c r="D909" s="41"/>
    </row>
    <row r="910" spans="3:4" ht="16" thickBot="1">
      <c r="C910" s="41"/>
      <c r="D910" s="41"/>
    </row>
    <row r="911" spans="3:4" ht="16" thickBot="1">
      <c r="C911" s="41"/>
      <c r="D911" s="41"/>
    </row>
    <row r="912" spans="3:4" ht="16" thickBot="1">
      <c r="C912" s="41"/>
      <c r="D912" s="41"/>
    </row>
    <row r="913" spans="3:4" ht="16" thickBot="1">
      <c r="C913" s="41"/>
      <c r="D913" s="41"/>
    </row>
    <row r="914" spans="3:4" ht="16" thickBot="1">
      <c r="C914" s="41"/>
      <c r="D914" s="41"/>
    </row>
    <row r="915" spans="3:4" ht="16" thickBot="1">
      <c r="C915" s="41"/>
      <c r="D915" s="41"/>
    </row>
    <row r="916" spans="3:4" ht="16" thickBot="1">
      <c r="C916" s="41"/>
      <c r="D916" s="41"/>
    </row>
    <row r="917" spans="3:4" ht="16" thickBot="1">
      <c r="C917" s="41"/>
      <c r="D917" s="41"/>
    </row>
    <row r="918" spans="3:4" ht="16" thickBot="1">
      <c r="C918" s="41"/>
      <c r="D918" s="41"/>
    </row>
    <row r="919" spans="3:4" ht="16" thickBot="1">
      <c r="C919" s="41"/>
      <c r="D919" s="41"/>
    </row>
    <row r="920" spans="3:4" ht="16" thickBot="1">
      <c r="C920" s="41"/>
      <c r="D920" s="41"/>
    </row>
    <row r="921" spans="3:4" ht="16" thickBot="1">
      <c r="C921" s="41"/>
      <c r="D921" s="41"/>
    </row>
    <row r="922" spans="3:4" ht="16" thickBot="1">
      <c r="C922" s="41"/>
      <c r="D922" s="41"/>
    </row>
    <row r="923" spans="3:4" ht="16" thickBot="1">
      <c r="C923" s="41"/>
      <c r="D923" s="41"/>
    </row>
    <row r="924" spans="3:4" ht="16" thickBot="1">
      <c r="C924" s="41"/>
      <c r="D924" s="41"/>
    </row>
    <row r="925" spans="3:4" ht="16" thickBot="1">
      <c r="C925" s="41"/>
      <c r="D925" s="41"/>
    </row>
    <row r="926" spans="3:4" ht="16" thickBot="1">
      <c r="C926" s="41"/>
      <c r="D926" s="41"/>
    </row>
    <row r="927" spans="3:4" ht="16" thickBot="1">
      <c r="C927" s="41"/>
      <c r="D927" s="41"/>
    </row>
    <row r="928" spans="3:4" ht="16" thickBot="1">
      <c r="C928" s="41"/>
      <c r="D928" s="41"/>
    </row>
    <row r="929" spans="3:4" ht="16" thickBot="1">
      <c r="C929" s="41"/>
      <c r="D929" s="41"/>
    </row>
    <row r="930" spans="3:4" ht="16" thickBot="1">
      <c r="C930" s="41"/>
      <c r="D930" s="41"/>
    </row>
    <row r="931" spans="3:4" ht="16" thickBot="1">
      <c r="C931" s="41"/>
      <c r="D931" s="41"/>
    </row>
    <row r="932" spans="3:4" ht="16" thickBot="1">
      <c r="C932" s="41"/>
      <c r="D932" s="41"/>
    </row>
    <row r="933" spans="3:4" ht="16" thickBot="1">
      <c r="C933" s="41"/>
      <c r="D933" s="41"/>
    </row>
    <row r="934" spans="3:4" ht="16" thickBot="1">
      <c r="C934" s="41"/>
      <c r="D934" s="41"/>
    </row>
    <row r="935" spans="3:4" ht="16" thickBot="1">
      <c r="C935" s="41"/>
      <c r="D935" s="41"/>
    </row>
    <row r="936" spans="3:4" ht="16" thickBot="1">
      <c r="C936" s="41"/>
      <c r="D936" s="41"/>
    </row>
    <row r="937" spans="3:4" ht="16" thickBot="1">
      <c r="C937" s="41"/>
      <c r="D937" s="41"/>
    </row>
    <row r="938" spans="3:4" ht="16" thickBot="1">
      <c r="C938" s="41"/>
      <c r="D938" s="41"/>
    </row>
    <row r="939" spans="3:4" ht="16" thickBot="1">
      <c r="C939" s="41"/>
      <c r="D939" s="41"/>
    </row>
    <row r="940" spans="3:4" ht="16" thickBot="1">
      <c r="C940" s="41"/>
      <c r="D940" s="41"/>
    </row>
    <row r="941" spans="3:4" ht="16" thickBot="1">
      <c r="C941" s="41"/>
      <c r="D941" s="41"/>
    </row>
    <row r="942" spans="3:4" ht="16" thickBot="1">
      <c r="C942" s="41"/>
      <c r="D942" s="41"/>
    </row>
    <row r="943" spans="3:4" ht="16" thickBot="1">
      <c r="C943" s="41"/>
      <c r="D943" s="41"/>
    </row>
    <row r="944" spans="3:4" ht="16" thickBot="1">
      <c r="C944" s="41"/>
      <c r="D944" s="41"/>
    </row>
    <row r="945" spans="3:4" ht="16" thickBot="1">
      <c r="C945" s="41"/>
      <c r="D945" s="41"/>
    </row>
    <row r="946" spans="3:4" ht="16" thickBot="1">
      <c r="C946" s="41"/>
      <c r="D946" s="41"/>
    </row>
    <row r="947" spans="3:4" ht="16" thickBot="1">
      <c r="C947" s="41"/>
      <c r="D947" s="41"/>
    </row>
    <row r="948" spans="3:4" ht="16" thickBot="1">
      <c r="C948" s="41"/>
      <c r="D948" s="41"/>
    </row>
    <row r="949" spans="3:4" ht="16" thickBot="1">
      <c r="C949" s="41"/>
      <c r="D949" s="41"/>
    </row>
    <row r="950" spans="3:4" ht="16" thickBot="1">
      <c r="C950" s="41"/>
      <c r="D950" s="41"/>
    </row>
    <row r="951" spans="3:4" ht="16" thickBot="1">
      <c r="C951" s="41"/>
      <c r="D951" s="41"/>
    </row>
    <row r="952" spans="3:4" ht="16" thickBot="1">
      <c r="C952" s="41"/>
      <c r="D952" s="41"/>
    </row>
    <row r="953" spans="3:4" ht="16" thickBot="1">
      <c r="C953" s="41"/>
      <c r="D953" s="41"/>
    </row>
    <row r="954" spans="3:4" ht="16" thickBot="1">
      <c r="C954" s="41"/>
      <c r="D954" s="41"/>
    </row>
    <row r="955" spans="3:4" ht="16" thickBot="1">
      <c r="C955" s="41"/>
      <c r="D955" s="41"/>
    </row>
    <row r="956" spans="3:4" ht="16" thickBot="1">
      <c r="C956" s="41"/>
      <c r="D956" s="41"/>
    </row>
    <row r="957" spans="3:4" ht="16" thickBot="1">
      <c r="C957" s="41"/>
      <c r="D957" s="41"/>
    </row>
    <row r="958" spans="3:4" ht="16" thickBot="1">
      <c r="C958" s="41"/>
      <c r="D958" s="41"/>
    </row>
    <row r="959" spans="3:4" ht="16" thickBot="1">
      <c r="C959" s="41"/>
      <c r="D959" s="41"/>
    </row>
    <row r="960" spans="3:4" ht="16" thickBot="1">
      <c r="C960" s="41"/>
      <c r="D960" s="41"/>
    </row>
    <row r="961" spans="3:4" ht="16" thickBot="1">
      <c r="C961" s="41"/>
      <c r="D961" s="41"/>
    </row>
    <row r="962" spans="3:4" ht="16" thickBot="1">
      <c r="C962" s="41"/>
      <c r="D962" s="41"/>
    </row>
    <row r="963" spans="3:4" ht="16" thickBot="1">
      <c r="C963" s="41"/>
      <c r="D963" s="41"/>
    </row>
    <row r="964" spans="3:4" ht="16" thickBot="1">
      <c r="C964" s="41"/>
      <c r="D964" s="41"/>
    </row>
    <row r="965" spans="3:4" ht="16" thickBot="1">
      <c r="C965" s="41"/>
      <c r="D965" s="41"/>
    </row>
    <row r="966" spans="3:4" ht="16" thickBot="1">
      <c r="C966" s="41"/>
      <c r="D966" s="41"/>
    </row>
    <row r="967" spans="3:4" ht="16" thickBot="1">
      <c r="C967" s="41"/>
      <c r="D967" s="41"/>
    </row>
    <row r="968" spans="3:4" ht="16" thickBot="1">
      <c r="C968" s="41"/>
      <c r="D968" s="41"/>
    </row>
    <row r="969" spans="3:4" ht="16" thickBot="1">
      <c r="C969" s="41"/>
      <c r="D969" s="41"/>
    </row>
    <row r="970" spans="3:4" ht="16" thickBot="1">
      <c r="C970" s="41"/>
      <c r="D970" s="41"/>
    </row>
    <row r="971" spans="3:4" ht="16" thickBot="1">
      <c r="C971" s="41"/>
      <c r="D971" s="41"/>
    </row>
    <row r="972" spans="3:4" ht="16" thickBot="1">
      <c r="C972" s="41"/>
      <c r="D972" s="41"/>
    </row>
    <row r="973" spans="3:4" ht="16" thickBot="1">
      <c r="C973" s="41"/>
      <c r="D973" s="41"/>
    </row>
    <row r="974" spans="3:4" ht="16" thickBot="1">
      <c r="C974" s="41"/>
      <c r="D974" s="41"/>
    </row>
    <row r="975" spans="3:4" ht="16" thickBot="1">
      <c r="C975" s="41"/>
      <c r="D975" s="41"/>
    </row>
    <row r="976" spans="3:4" ht="16" thickBot="1">
      <c r="C976" s="41"/>
      <c r="D976" s="41"/>
    </row>
    <row r="977" spans="3:4" ht="16" thickBot="1">
      <c r="C977" s="41"/>
      <c r="D977" s="41"/>
    </row>
    <row r="978" spans="3:4" ht="16" thickBot="1">
      <c r="C978" s="41"/>
      <c r="D978" s="41"/>
    </row>
    <row r="979" spans="3:4" ht="16" thickBot="1">
      <c r="C979" s="41"/>
      <c r="D979" s="41"/>
    </row>
    <row r="980" spans="3:4" ht="16" thickBot="1">
      <c r="C980" s="41"/>
      <c r="D980" s="41"/>
    </row>
    <row r="981" spans="3:4" ht="16" thickBot="1">
      <c r="C981" s="41"/>
      <c r="D981" s="41"/>
    </row>
    <row r="982" spans="3:4" ht="16" thickBot="1">
      <c r="C982" s="41"/>
      <c r="D982" s="41"/>
    </row>
    <row r="983" spans="3:4" ht="16" thickBot="1">
      <c r="C983" s="41"/>
      <c r="D983" s="41"/>
    </row>
    <row r="984" spans="3:4" ht="16" thickBot="1">
      <c r="C984" s="41"/>
      <c r="D984" s="41"/>
    </row>
    <row r="985" spans="3:4" ht="16" thickBot="1">
      <c r="C985" s="41"/>
      <c r="D985" s="41"/>
    </row>
    <row r="986" spans="3:4" ht="16" thickBot="1">
      <c r="C986" s="41"/>
      <c r="D986" s="41"/>
    </row>
    <row r="987" spans="3:4" ht="16" thickBot="1">
      <c r="C987" s="41"/>
      <c r="D987" s="41"/>
    </row>
    <row r="988" spans="3:4" ht="16" thickBot="1">
      <c r="C988" s="41"/>
      <c r="D988" s="41"/>
    </row>
    <row r="989" spans="3:4" ht="16" thickBot="1">
      <c r="C989" s="41"/>
      <c r="D989" s="41"/>
    </row>
    <row r="990" spans="3:4" ht="16" thickBot="1">
      <c r="C990" s="41"/>
      <c r="D990" s="41"/>
    </row>
    <row r="991" spans="3:4" ht="16" thickBot="1">
      <c r="C991" s="41"/>
      <c r="D991" s="41"/>
    </row>
    <row r="992" spans="3:4" ht="16" thickBot="1">
      <c r="C992" s="41"/>
      <c r="D992" s="41"/>
    </row>
    <row r="993" spans="3:4" ht="16" thickBot="1">
      <c r="C993" s="41"/>
      <c r="D993" s="41"/>
    </row>
    <row r="994" spans="3:4" ht="16" thickBot="1">
      <c r="C994" s="41"/>
      <c r="D994" s="41"/>
    </row>
    <row r="995" spans="3:4" ht="16" thickBot="1">
      <c r="C995" s="41"/>
      <c r="D995" s="41"/>
    </row>
    <row r="996" spans="3:4" ht="16" thickBot="1">
      <c r="C996" s="41"/>
      <c r="D996" s="4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Annual Meeting</vt:lpstr>
      <vt:lpstr>Vocus</vt:lpstr>
      <vt:lpstr>What Counts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2014-09-22T18:38:45Z</dcterms:created>
  <dcterms:modified xsi:type="dcterms:W3CDTF">2015-07-13T18:59:42Z</dcterms:modified>
</cp:coreProperties>
</file>