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6720" yWindow="4260" windowWidth="29720" windowHeight="17620" firstSheet="1" activeTab="3"/>
  </bookViews>
  <sheets>
    <sheet name="by Month" sheetId="1" state="hidden" r:id="rId1"/>
    <sheet name="August by Month" sheetId="9" r:id="rId2"/>
    <sheet name="August by Class" sheetId="10" r:id="rId3"/>
    <sheet name="August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3" hidden="1">'August Detail'!$H$1</definedName>
    <definedName name="QB_COLUMN_1" localSheetId="5" hidden="1">'Detail Jan-May'!#REF!</definedName>
    <definedName name="QB_COLUMN_1" localSheetId="4" hidden="1">'Unpaid Bills'!$C$1</definedName>
    <definedName name="QB_COLUMN_100210" localSheetId="2" hidden="1">'August by Class'!$K$1</definedName>
    <definedName name="QB_COLUMN_102210" localSheetId="2" hidden="1">'August by Class'!$L$1</definedName>
    <definedName name="QB_COLUMN_102210_1" localSheetId="2" hidden="1">'August by Class'!$M$1</definedName>
    <definedName name="QB_COLUMN_13" localSheetId="4" hidden="1">'Unpaid Bills'!$K$1</definedName>
    <definedName name="QB_COLUMN_155210" localSheetId="2" hidden="1">'August by Class'!$N$1</definedName>
    <definedName name="QB_COLUMN_17" localSheetId="3" hidden="1">'August Detail'!$O$1</definedName>
    <definedName name="QB_COLUMN_17" localSheetId="5" hidden="1">'Detail Jan-May'!$K$4</definedName>
    <definedName name="QB_COLUMN_17_1" localSheetId="3" hidden="1">'August Detail'!$T$1</definedName>
    <definedName name="QB_COLUMN_19" localSheetId="3" hidden="1">'August Detail'!#REF!</definedName>
    <definedName name="QB_COLUMN_19" localSheetId="5" hidden="1">'Detail Jan-May'!#REF!</definedName>
    <definedName name="QB_COLUMN_19_1" localSheetId="3" hidden="1">'August Detail'!$V$1</definedName>
    <definedName name="QB_COLUMN_20" localSheetId="3" hidden="1">'August Detail'!#REF!</definedName>
    <definedName name="QB_COLUMN_20" localSheetId="5" hidden="1">'Detail Jan-May'!#REF!</definedName>
    <definedName name="QB_COLUMN_20_1" localSheetId="3" hidden="1">'August Detail'!$X$1</definedName>
    <definedName name="QB_COLUMN_24" localSheetId="4" hidden="1">'Unpaid Bills'!$M$1</definedName>
    <definedName name="QB_COLUMN_25" localSheetId="4" hidden="1">'Unpaid Bills'!$O$1</definedName>
    <definedName name="QB_COLUMN_28" localSheetId="3" hidden="1">'August Detail'!$P$1</definedName>
    <definedName name="QB_COLUMN_28" localSheetId="5" hidden="1">'Detail Jan-May'!$L$4</definedName>
    <definedName name="QB_COLUMN_28_1" localSheetId="3" hidden="1">'August Detail'!$Z$1</definedName>
    <definedName name="QB_COLUMN_29" localSheetId="3" hidden="1">'August Detail'!$Q$1</definedName>
    <definedName name="QB_COLUMN_29" localSheetId="5" hidden="1">'Detail Jan-May'!$M$4</definedName>
    <definedName name="QB_COLUMN_29_1" localSheetId="3" hidden="1">'August Detail'!$AB$1</definedName>
    <definedName name="QB_COLUMN_2920" localSheetId="1" hidden="1">'August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3" hidden="1">'August Detail'!$J$1</definedName>
    <definedName name="QB_COLUMN_3" localSheetId="5" hidden="1">'Detail Jan-May'!$F$4</definedName>
    <definedName name="QB_COLUMN_3" localSheetId="4" hidden="1">'Unpaid Bills'!$E$1</definedName>
    <definedName name="QB_COLUMN_31" localSheetId="3" hidden="1">'August Detail'!$R$1</definedName>
    <definedName name="QB_COLUMN_31" localSheetId="5" hidden="1">'Detail Jan-May'!$N$4</definedName>
    <definedName name="QB_COLUMN_31_1" localSheetId="3" hidden="1">'August Detail'!$AD$1</definedName>
    <definedName name="QB_COLUMN_4" localSheetId="3" hidden="1">'August Detail'!$K$1</definedName>
    <definedName name="QB_COLUMN_4" localSheetId="5" hidden="1">'Detail Jan-May'!$G$4</definedName>
    <definedName name="QB_COLUMN_4" localSheetId="4" hidden="1">'Unpaid Bills'!$G$1</definedName>
    <definedName name="QB_COLUMN_4_1" localSheetId="3" hidden="1">'August Detail'!$L$1</definedName>
    <definedName name="QB_COLUMN_42301" localSheetId="2" hidden="1">'August by Class'!$O$1</definedName>
    <definedName name="QB_COLUMN_43210" localSheetId="2" hidden="1">'August by Class'!$I$1</definedName>
    <definedName name="QB_COLUMN_5" localSheetId="3" hidden="1">'August Detail'!$L$1</definedName>
    <definedName name="QB_COLUMN_5" localSheetId="5" hidden="1">'Detail Jan-May'!$H$4</definedName>
    <definedName name="QB_COLUMN_5" localSheetId="4" hidden="1">'Unpaid Bills'!$I$1</definedName>
    <definedName name="QB_COLUMN_5_1" localSheetId="3" hidden="1">'August Detail'!$N$1</definedName>
    <definedName name="QB_COLUMN_61210" localSheetId="2" hidden="1">'August by Class'!$J$1</definedName>
    <definedName name="QB_COLUMN_7" localSheetId="3" hidden="1">'August Detail'!$M$1</definedName>
    <definedName name="QB_COLUMN_7" localSheetId="5" hidden="1">'Detail Jan-May'!$I$4</definedName>
    <definedName name="QB_COLUMN_7_1" localSheetId="3" hidden="1">'August Detail'!$P$1</definedName>
    <definedName name="QB_COLUMN_71210" localSheetId="2" hidden="1">'August by Class'!$M$1</definedName>
    <definedName name="QB_COLUMN_8" localSheetId="3" hidden="1">'August Detail'!$N$1</definedName>
    <definedName name="QB_COLUMN_8" localSheetId="5" hidden="1">'Detail Jan-May'!$J$4</definedName>
    <definedName name="QB_COLUMN_8_1" localSheetId="3" hidden="1">'August Detail'!$R$1</definedName>
    <definedName name="QB_COLUMN_89210" localSheetId="2" hidden="1">'August by Class'!$K$1</definedName>
    <definedName name="QB_COMPANY_0" localSheetId="0" hidden="1">'by Month'!$A$1</definedName>
    <definedName name="QB_COMPANY_0" localSheetId="5" hidden="1">'Detail Jan-May'!$A$1</definedName>
    <definedName name="QB_DATA_0" localSheetId="2" hidden="1">'August by Class'!$6:$6,'August by Class'!$7:$7,'August by Class'!$13:$13,'August by Class'!$22:$22,'August by Class'!$23:$23,'August by Class'!$24:$24,'August by Class'!$25:$25,'August by Class'!$26:$26,'August by Class'!$27:$27,'August by Class'!$28:$28,'August by Class'!$29:$29</definedName>
    <definedName name="QB_DATA_0" localSheetId="1" hidden="1">'August by Month'!$7:$7,'August by Month'!$8:$8,'August by Month'!$14:$14,'August by Month'!$25:$25,'August by Month'!$26:$26,'August by Month'!$27:$27,'August by Month'!$28:$28,'August by Month'!$29:$29,'August by Month'!$31:$31,'August by Month'!$32:$32,'August by Month'!$33:$33</definedName>
    <definedName name="QB_DATA_0" localSheetId="3" hidden="1">'August Detail'!$7:$7,'August Detail'!$10:$10,'August Detail'!$18:$18,'August Detail'!$19:$19,'August Detail'!$30:$30,'August Detail'!$31:$31,'August Detail'!$32:$32,'August Detail'!$33:$33,'August Detail'!$34:$34,'August Detail'!$35:$35,'August Detail'!$36:$36,'August Detail'!$37:$37,'August Detail'!$38:$38,'August Detail'!$39:$39,'August Detail'!$40:$40,'August Detail'!$43:$43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4" hidden="1">'Unpaid Bills'!#REF!,'Unpaid Bills'!#REF!</definedName>
    <definedName name="QB_DATA_0_1" localSheetId="2" hidden="1">'August by Class'!$6:$6,'August by Class'!$12:$12,'August by Class'!$21:$21,'August by Class'!$22:$22,'August by Class'!$23:$23,'August by Class'!$24:$24,'August by Class'!$25:$25,'August by Class'!$26:$26,'August by Class'!$27:$27,'August by Class'!$28:$28,'August by Class'!$29:$29</definedName>
    <definedName name="QB_DATA_0_1" localSheetId="3" hidden="1">'August Detail'!$7:$7,'August Detail'!$15:$15,'August Detail'!$26:$26,'August Detail'!$29:$29,'August Detail'!$30:$30,'August Detail'!$31:$31,'August Detail'!$32:$32,'August Detail'!$33:$33,'August Detail'!$34:$34,'August Detail'!$35:$35,'August Detail'!$36:$36,'August Detail'!$37:$37,'August Detail'!$40:$40,'August Detail'!$43:$43,'August Detail'!$44:$44,'August Detail'!$45:$45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1" localSheetId="3" hidden="1">'August Detail'!$46:$46,'August Detail'!$47:$47,'August Detail'!$50:$50,'August Detail'!$51:$51,'August Detail'!$54:$54,'August Detail'!$57:$57,'August Detail'!$58:$58,'August Detail'!$59:$59,'August Detail'!$60:$60,'August Detail'!$61:$61,'August Detail'!$62:$62,'August Detail'!$65:$65,'August Detail'!$66:$66,'August Detail'!$67:$67,'August Detail'!$68:$68,'August Detail'!$69:$69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_1" localSheetId="3" hidden="1">'August Detail'!$48:$48,'August Detail'!$49:$49,'August Detail'!$52:$52,'August Detail'!$55:$55,'August Detail'!$56:$56,'August Detail'!$57:$57,'August Detail'!$58:$58,'August Detail'!$59:$59,'August Detail'!$60:$60,'August Detail'!$61:$61,'August Detail'!$64:$64,'August Detail'!$65:$65,'August Detail'!$68:$68</definedName>
    <definedName name="QB_DATA_1_1" localSheetId="0" hidden="1">'by Month'!$35:$35,'by Month'!$36:$36,'by Month'!$37:$37,'by Month'!$38:$38,'by Month'!$39:$39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3" hidden="1">'August Detail'!$72:$72,'August Detail'!$73:$73,'August Detail'!$74:$74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2" hidden="1">'August by Class'!$O$6,'August by Class'!$O$7,'August by Class'!$I$8,'August by Class'!$J$8,'August by Class'!$K$8,'August by Class'!$L$8,'August by Class'!$M$8,'August by Class'!$N$8,'August by Class'!$O$8,'August by Class'!$I$9,'August by Class'!$J$9,'August by Class'!$K$9,'August by Class'!$L$9,'August by Class'!$M$9,'August by Class'!$N$9,'August by Class'!$O$9</definedName>
    <definedName name="QB_FORMULA_0" localSheetId="1" hidden="1">'August by Month'!$I$9,'August by Month'!$I$10,'August by Month'!$I$16,'August by Month'!$I$17,'August by Month'!$I$18,'August by Month'!$I$19,'August by Month'!$I$20,'August by Month'!$I$34,'August by Month'!$I$35,'August by Month'!$I$36,'August by Month'!$I$37,'August by Month'!$I$38</definedName>
    <definedName name="QB_FORMULA_0" localSheetId="3" hidden="1">'August Detail'!$P$8,'August Detail'!$Q$8,'August Detail'!$R$8,'August Detail'!$P$11,'August Detail'!$Q$11,'August Detail'!$R$11,'August Detail'!$P$12,'August Detail'!$Q$12,'August Detail'!$R$12,'August Detail'!$P$13,'August Detail'!$Q$13,'August Detail'!$R$13,'August Detail'!$P$20,'August Detail'!$Q$20,'August Detail'!$R$20,'August Detail'!$P$21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4" hidden="1">'Unpaid Bills'!#REF!,'Unpaid Bills'!#REF!,'Unpaid Bills'!$O$2</definedName>
    <definedName name="QB_FORMULA_0_1" localSheetId="2" hidden="1">'August by Class'!$O$6,'August by Class'!$I$7,'August by Class'!$K$7,'August by Class'!$M$7,'August by Class'!$O$7,'August by Class'!$I$8,'August by Class'!$K$8,'August by Class'!$M$8,'August by Class'!$O$8,'August by Class'!$O$12,'August by Class'!$I$13,'August by Class'!$K$13,'August by Class'!$M$13,'August by Class'!$O$13,'August by Class'!$I$14,'August by Class'!$K$14</definedName>
    <definedName name="QB_FORMULA_0_1" localSheetId="3" hidden="1">'August Detail'!$Z$8,'August Detail'!$AB$8,'August Detail'!$AD$8,'August Detail'!$Z$9,'August Detail'!$AB$9,'August Detail'!$AD$9,'August Detail'!$Z$10,'August Detail'!$AB$10,'August Detail'!$AD$10,'August Detail'!$Z$16,'August Detail'!$AB$16,'August Detail'!$AD$16,'August Detail'!$Z$17,'August Detail'!$AB$17,'August Detail'!$AD$17,'August Detail'!$Z$18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1" localSheetId="2" hidden="1">'August by Class'!$O$13,'August by Class'!$I$14,'August by Class'!$J$14,'August by Class'!$K$14,'August by Class'!$L$14,'August by Class'!$M$14,'August by Class'!$N$14,'August by Class'!$O$14,'August by Class'!$I$15,'August by Class'!$J$15,'August by Class'!$K$15,'August by Class'!$L$15,'August by Class'!$M$15,'August by Class'!$N$15,'August by Class'!$O$15,'August by Class'!$I$16</definedName>
    <definedName name="QB_FORMULA_1" localSheetId="3" hidden="1">'August Detail'!$Q$21,'August Detail'!$R$21,'August Detail'!$P$22,'August Detail'!$Q$22,'August Detail'!$R$22,'August Detail'!$P$23,'August Detail'!$Q$23,'August Detail'!$R$23,'August Detail'!$P$24,'August Detail'!$Q$24,'August Detail'!$R$24,'August Detail'!$P$25,'August Detail'!$Q$25,'August Detail'!$R$25,'August Detail'!$P$41,'August Detail'!$Q$41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_1" localSheetId="2" hidden="1">'August by Class'!$M$14,'August by Class'!$O$14,'August by Class'!$I$15,'August by Class'!$K$15,'August by Class'!$M$15,'August by Class'!$O$15,'August by Class'!$I$16,'August by Class'!$K$16,'August by Class'!$M$16,'August by Class'!$O$16,'August by Class'!$I$17,'August by Class'!$K$17,'August by Class'!$M$17,'August by Class'!$O$17,'August by Class'!$O$21,'August by Class'!$O$22</definedName>
    <definedName name="QB_FORMULA_1_1" localSheetId="3" hidden="1">'August Detail'!$AB$18,'August Detail'!$AD$18,'August Detail'!$Z$19,'August Detail'!$AB$19,'August Detail'!$AD$19,'August Detail'!$Z$20,'August Detail'!$AB$20,'August Detail'!$AD$20,'August Detail'!$Z$21,'August Detail'!$AB$21,'August Detail'!$AD$21,'August Detail'!$Z$27,'August Detail'!$AB$27,'August Detail'!$AD$27,'August Detail'!$Z$38,'August Detail'!$AB$38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2" localSheetId="2" hidden="1">'August by Class'!$J$16,'August by Class'!$K$16,'August by Class'!$L$16,'August by Class'!$M$16,'August by Class'!$N$16,'August by Class'!$O$16,'August by Class'!$I$17,'August by Class'!$J$17,'August by Class'!$K$17,'August by Class'!$L$17,'August by Class'!$M$17,'August by Class'!$N$17,'August by Class'!$O$17,'August by Class'!$I$18,'August by Class'!$J$18,'August by Class'!$K$18</definedName>
    <definedName name="QB_FORMULA_2" localSheetId="3" hidden="1">'August Detail'!$R$41,'August Detail'!$P$44,'August Detail'!$Q$44,'August Detail'!$R$44,'August Detail'!$P$48,'August Detail'!$Q$48,'August Detail'!$R$48,'August Detail'!$P$52,'August Detail'!$Q$52,'August Detail'!$R$52,'August Detail'!$P$55,'August Detail'!$Q$55,'August Detail'!$R$55,'August Detail'!$P$63,'August Detail'!$Q$63,'August Detail'!$R$63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_1" localSheetId="2" hidden="1">'August by Class'!$O$23,'August by Class'!$O$24,'August by Class'!$O$25,'August by Class'!$O$26,'August by Class'!$O$27,'August by Class'!$O$28,'August by Class'!$O$29,'August by Class'!$I$30,'August by Class'!$K$30,'August by Class'!$M$30,'August by Class'!$O$30,'August by Class'!$I$31,'August by Class'!$K$31,'August by Class'!$M$31,'August by Class'!$O$31,'August by Class'!$I$32</definedName>
    <definedName name="QB_FORMULA_2_1" localSheetId="3" hidden="1">'August Detail'!$AD$38,'August Detail'!$Z$41,'August Detail'!$AB$41,'August Detail'!$AD$41,'August Detail'!$Z$46,'August Detail'!$AB$46,'August Detail'!$AD$46,'August Detail'!$Z$50,'August Detail'!$AB$50,'August Detail'!$AD$50,'August Detail'!$Z$53,'August Detail'!$AB$53,'August Detail'!$AD$53,'August Detail'!$Z$62,'August Detail'!$AB$62,'August Detail'!$AD$62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3" localSheetId="2" hidden="1">'August by Class'!$L$18,'August by Class'!$M$18,'August by Class'!$N$18,'August by Class'!$O$18,'August by Class'!$O$22,'August by Class'!$O$23,'August by Class'!$O$24,'August by Class'!$O$25,'August by Class'!$O$26,'August by Class'!$O$27,'August by Class'!$O$28,'August by Class'!$O$29,'August by Class'!$I$30,'August by Class'!$J$30,'August by Class'!$K$30,'August by Class'!$L$30</definedName>
    <definedName name="QB_FORMULA_3" localSheetId="3" hidden="1">'August Detail'!$P$70,'August Detail'!$Q$70,'August Detail'!$R$70,'August Detail'!$P$75,'August Detail'!$Q$75,'August Detail'!$R$75,'August Detail'!$P$76,'August Detail'!$Q$76,'August Detail'!$R$76,'August Detail'!$P$77,'August Detail'!$Q$77,'August Detail'!$R$77,'August Detail'!$P$78,'August Detail'!$Q$78,'August Detail'!$R$78,'August Detail'!$P$79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_1" localSheetId="2" hidden="1">'August by Class'!$K$32,'August by Class'!$M$32,'August by Class'!$O$32,'August by Class'!$I$33,'August by Class'!$K$33,'August by Class'!$M$33,'August by Class'!$O$33,'August by Class'!$I$34,'August by Class'!$K$34,'August by Class'!$M$34,'August by Class'!$O$34</definedName>
    <definedName name="QB_FORMULA_3_1" localSheetId="3" hidden="1">'August Detail'!$Z$66,'August Detail'!$AB$66,'August Detail'!$AD$66,'August Detail'!$Z$69,'August Detail'!$AB$69,'August Detail'!$AD$69,'August Detail'!$Z$70,'August Detail'!$AB$70,'August Detail'!$AD$70,'August Detail'!$Z$71,'August Detail'!$AB$71,'August Detail'!$AD$71,'August Detail'!$Z$72,'August Detail'!$AB$72,'August Detail'!$AD$72,'August Detail'!$Z$73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4" localSheetId="2" hidden="1">'August by Class'!$M$30,'August by Class'!$N$30,'August by Class'!$O$30,'August by Class'!$I$31,'August by Class'!$J$31,'August by Class'!$K$31,'August by Class'!$L$31,'August by Class'!$M$31,'August by Class'!$N$31,'August by Class'!$O$31,'August by Class'!$I$32,'August by Class'!$J$32,'August by Class'!$K$32,'August by Class'!$L$32,'August by Class'!$M$32,'August by Class'!$N$32</definedName>
    <definedName name="QB_FORMULA_4" localSheetId="3" hidden="1">'August Detail'!$Q$79,'August Detail'!$R$79,'August Detail'!$P$80,'August Detail'!$Q$80,'August Detail'!$R$80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_1" localSheetId="3" hidden="1">'August Detail'!$AB$73,'August Detail'!$AD$73,'August Detail'!$Z$74,'August Detail'!$AB$74,'August Detail'!$AD$74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5" localSheetId="2" hidden="1">'August by Class'!$O$32,'August by Class'!$I$33,'August by Class'!$J$33,'August by Class'!$K$33,'August by Class'!$L$33,'August by Class'!$M$33,'August by Class'!$N$33,'August by Class'!$O$33,'August by Class'!$I$34,'August by Class'!$J$34,'August by Class'!$K$34,'August by Class'!$L$34,'August by Class'!$M$34,'August by Class'!$N$34,'August by Class'!$O$34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6" localSheetId="0" hidden="1">'by Month'!$S$43,'by Month'!$U$43,'by Month'!$I$44,'by Month'!$K$44,'by Month'!$M$44,'by Month'!$O$44,'by Month'!$Q$44,'by Month'!$S$44,'by Month'!$U$44</definedName>
    <definedName name="QB_ROW_1023010" localSheetId="5" hidden="1">'Detail Jan-May'!$B$5</definedName>
    <definedName name="QB_ROW_1023040" localSheetId="2" hidden="1">'August by Class'!$E$4</definedName>
    <definedName name="QB_ROW_1023040" localSheetId="1" hidden="1">'August by Month'!$E$5</definedName>
    <definedName name="QB_ROW_1023040" localSheetId="3" hidden="1">'August Detail'!$D$4</definedName>
    <definedName name="QB_ROW_1023040" localSheetId="0" hidden="1">'by Month'!$E$8</definedName>
    <definedName name="QB_ROW_1023040_1" localSheetId="0" hidden="1">'by Month'!$E$4</definedName>
    <definedName name="QB_ROW_1023310" localSheetId="5" hidden="1">'Detail Jan-May'!$B$30</definedName>
    <definedName name="QB_ROW_1023340" localSheetId="2" hidden="1">'August by Class'!$E$9</definedName>
    <definedName name="QB_ROW_1023340" localSheetId="1" hidden="1">'August by Month'!$E$10</definedName>
    <definedName name="QB_ROW_1023340" localSheetId="3" hidden="1">'August Detail'!$D$13</definedName>
    <definedName name="QB_ROW_1023340" localSheetId="0" hidden="1">'by Month'!$E$13</definedName>
    <definedName name="QB_ROW_1023340_1" localSheetId="2" hidden="1">'August by Class'!$E$8</definedName>
    <definedName name="QB_ROW_1023340_1" localSheetId="3" hidden="1">'August Detail'!$D$10</definedName>
    <definedName name="QB_ROW_1023340_1" localSheetId="0" hidden="1">'by Month'!$E$9</definedName>
    <definedName name="QB_ROW_1357020" localSheetId="5" hidden="1">'Detail Jan-May'!$C$6</definedName>
    <definedName name="QB_ROW_1357050" localSheetId="2" hidden="1">'August by Class'!$F$5</definedName>
    <definedName name="QB_ROW_1357050" localSheetId="1" hidden="1">'August by Month'!$F$6</definedName>
    <definedName name="QB_ROW_1357050" localSheetId="3" hidden="1">'August Detail'!$E$5</definedName>
    <definedName name="QB_ROW_1357050" localSheetId="0" hidden="1">'by Month'!$F$9</definedName>
    <definedName name="QB_ROW_1357050_1" localSheetId="0" hidden="1">'by Month'!$F$5</definedName>
    <definedName name="QB_ROW_1357320" localSheetId="5" hidden="1">'Detail Jan-May'!$C$29</definedName>
    <definedName name="QB_ROW_1357350" localSheetId="2" hidden="1">'August by Class'!$F$8</definedName>
    <definedName name="QB_ROW_1357350" localSheetId="1" hidden="1">'August by Month'!$F$9</definedName>
    <definedName name="QB_ROW_1357350" localSheetId="3" hidden="1">'August Detail'!$E$12</definedName>
    <definedName name="QB_ROW_1357350" localSheetId="0" hidden="1">'by Month'!$F$12</definedName>
    <definedName name="QB_ROW_1357350_1" localSheetId="2" hidden="1">'August by Class'!$F$7</definedName>
    <definedName name="QB_ROW_1357350_1" localSheetId="3" hidden="1">'August Detail'!$E$9</definedName>
    <definedName name="QB_ROW_1357350_1" localSheetId="0" hidden="1">'by Month'!$F$8</definedName>
    <definedName name="QB_ROW_1416020" localSheetId="5" hidden="1">'Detail Jan-May'!$C$32</definedName>
    <definedName name="QB_ROW_1416050" localSheetId="2" hidden="1">'August by Class'!$F$11</definedName>
    <definedName name="QB_ROW_1416050" localSheetId="1" hidden="1">'August by Month'!$F$12</definedName>
    <definedName name="QB_ROW_1416050" localSheetId="3" hidden="1">'August Detail'!$E$15</definedName>
    <definedName name="QB_ROW_1416050" localSheetId="0" hidden="1">'by Month'!$F$15</definedName>
    <definedName name="QB_ROW_1416050_1" localSheetId="2" hidden="1">'August by Class'!$F$10</definedName>
    <definedName name="QB_ROW_1416050_1" localSheetId="3" hidden="1">'August Detail'!$E$12</definedName>
    <definedName name="QB_ROW_1416050_1" localSheetId="0" hidden="1">'by Month'!$F$11</definedName>
    <definedName name="QB_ROW_1416320" localSheetId="5" hidden="1">'Detail Jan-May'!$C$73</definedName>
    <definedName name="QB_ROW_1416350" localSheetId="2" hidden="1">'August by Class'!$F$15</definedName>
    <definedName name="QB_ROW_1416350" localSheetId="1" hidden="1">'August by Month'!$F$17</definedName>
    <definedName name="QB_ROW_1416350" localSheetId="3" hidden="1">'August Detail'!$E$22</definedName>
    <definedName name="QB_ROW_1416350" localSheetId="0" hidden="1">'by Month'!$F$22</definedName>
    <definedName name="QB_ROW_1416350_1" localSheetId="2" hidden="1">'August by Class'!$F$14</definedName>
    <definedName name="QB_ROW_1416350_1" localSheetId="3" hidden="1">'August Detail'!$E$18</definedName>
    <definedName name="QB_ROW_1416350_1" localSheetId="0" hidden="1">'by Month'!$F$18</definedName>
    <definedName name="QB_ROW_1417040" localSheetId="5" hidden="1">'Detail Jan-May'!$E$49</definedName>
    <definedName name="QB_ROW_1417070" localSheetId="3" hidden="1">'August Detail'!$G$14</definedName>
    <definedName name="QB_ROW_1417270" localSheetId="2" hidden="1">'August by Class'!$H$12</definedName>
    <definedName name="QB_ROW_1417270" localSheetId="0" hidden="1">'by Month'!$H$20</definedName>
    <definedName name="QB_ROW_1417270_1" localSheetId="0" hidden="1">'by Month'!$H$16</definedName>
    <definedName name="QB_ROW_1417340" localSheetId="5" hidden="1">'Detail Jan-May'!$E$71</definedName>
    <definedName name="QB_ROW_1417370" localSheetId="3" hidden="1">'August Detail'!$G$16</definedName>
    <definedName name="QB_ROW_1438010" localSheetId="5" hidden="1">'Detail Jan-May'!$B$75</definedName>
    <definedName name="QB_ROW_1438040" localSheetId="2" hidden="1">'August by Class'!$E$20</definedName>
    <definedName name="QB_ROW_1438040" localSheetId="1" hidden="1">'August by Month'!$E$22</definedName>
    <definedName name="QB_ROW_1438040" localSheetId="3" hidden="1">'August Detail'!$D$27</definedName>
    <definedName name="QB_ROW_1438040" localSheetId="0" hidden="1">'by Month'!$E$27</definedName>
    <definedName name="QB_ROW_1438040_1" localSheetId="2" hidden="1">'August by Class'!$E$19</definedName>
    <definedName name="QB_ROW_1438040_1" localSheetId="3" hidden="1">'August Detail'!$D$23</definedName>
    <definedName name="QB_ROW_1438040_1" localSheetId="0" hidden="1">'by Month'!$E$23</definedName>
    <definedName name="QB_ROW_1438310" localSheetId="5" hidden="1">'Detail Jan-May'!$B$303</definedName>
    <definedName name="QB_ROW_1438340" localSheetId="2" hidden="1">'August by Class'!$E$31</definedName>
    <definedName name="QB_ROW_1438340" localSheetId="1" hidden="1">'August by Month'!$E$35</definedName>
    <definedName name="QB_ROW_1438340" localSheetId="3" hidden="1">'August Detail'!$D$77</definedName>
    <definedName name="QB_ROW_1438340" localSheetId="0" hidden="1">'by Month'!$E$45</definedName>
    <definedName name="QB_ROW_1438340_1" localSheetId="3" hidden="1">'August Detail'!$D$71</definedName>
    <definedName name="QB_ROW_1438340_1" localSheetId="0" hidden="1">'by Month'!$E$41</definedName>
    <definedName name="QB_ROW_1439020" localSheetId="5" hidden="1">'Detail Jan-May'!$C$76</definedName>
    <definedName name="QB_ROW_1439050" localSheetId="2" hidden="1">'August by Class'!$F$21</definedName>
    <definedName name="QB_ROW_1439050" localSheetId="1" hidden="1">'August by Month'!$F$23</definedName>
    <definedName name="QB_ROW_1439050" localSheetId="3" hidden="1">'August Detail'!$E$28</definedName>
    <definedName name="QB_ROW_1439050" localSheetId="0" hidden="1">'by Month'!$F$28</definedName>
    <definedName name="QB_ROW_1439050_1" localSheetId="2" hidden="1">'August by Class'!$F$20</definedName>
    <definedName name="QB_ROW_1439050_1" localSheetId="3" hidden="1">'August Detail'!$E$24</definedName>
    <definedName name="QB_ROW_1439050_1" localSheetId="0" hidden="1">'by Month'!$F$24</definedName>
    <definedName name="QB_ROW_1439320" localSheetId="5" hidden="1">'Detail Jan-May'!$C$302</definedName>
    <definedName name="QB_ROW_1439350" localSheetId="2" hidden="1">'August by Class'!$F$30</definedName>
    <definedName name="QB_ROW_1439350" localSheetId="1" hidden="1">'August by Month'!$F$34</definedName>
    <definedName name="QB_ROW_1439350" localSheetId="3" hidden="1">'August Detail'!$E$76</definedName>
    <definedName name="QB_ROW_1439350" localSheetId="0" hidden="1">'by Month'!$F$44</definedName>
    <definedName name="QB_ROW_1439350_1" localSheetId="3" hidden="1">'August Detail'!$E$70</definedName>
    <definedName name="QB_ROW_1439350_1" localSheetId="0" hidden="1">'by Month'!$F$40</definedName>
    <definedName name="QB_ROW_1440030" localSheetId="5" hidden="1">'Detail Jan-May'!$D$82</definedName>
    <definedName name="QB_ROW_1440060" localSheetId="3" hidden="1">'August Detail'!$F$29</definedName>
    <definedName name="QB_ROW_1440060_1" localSheetId="3" hidden="1">'August Detail'!$F$28</definedName>
    <definedName name="QB_ROW_1440260" localSheetId="2" hidden="1">'August by Class'!$G$22</definedName>
    <definedName name="QB_ROW_1440260" localSheetId="1" hidden="1">'August by Month'!$G$25</definedName>
    <definedName name="QB_ROW_1440260" localSheetId="0" hidden="1">'by Month'!$G$30</definedName>
    <definedName name="QB_ROW_1440260_1" localSheetId="0" hidden="1">'by Month'!$G$26</definedName>
    <definedName name="QB_ROW_1440330" localSheetId="5" hidden="1">'Detail Jan-May'!$D$133</definedName>
    <definedName name="QB_ROW_1440360" localSheetId="3" hidden="1">'August Detail'!$F$41</definedName>
    <definedName name="QB_ROW_1440360_1" localSheetId="3" hidden="1">'August Detail'!$F$38</definedName>
    <definedName name="QB_ROW_1441030" localSheetId="5" hidden="1">'Detail Jan-May'!$D$77</definedName>
    <definedName name="QB_ROW_1441060" localSheetId="3" hidden="1">'August Detail'!$F$25</definedName>
    <definedName name="QB_ROW_1441260" localSheetId="2" hidden="1">'August by Class'!$G$21</definedName>
    <definedName name="QB_ROW_1441260" localSheetId="0" hidden="1">'by Month'!$G$29</definedName>
    <definedName name="QB_ROW_1441260_1" localSheetId="0" hidden="1">'by Month'!$G$25</definedName>
    <definedName name="QB_ROW_1441330" localSheetId="5" hidden="1">'Detail Jan-May'!$D$81</definedName>
    <definedName name="QB_ROW_1441360" localSheetId="3" hidden="1">'August Detail'!$F$27</definedName>
    <definedName name="QB_ROW_1443030" localSheetId="5" hidden="1">'Detail Jan-May'!$D$134</definedName>
    <definedName name="QB_ROW_1443060" localSheetId="3" hidden="1">'August Detail'!$F$42</definedName>
    <definedName name="QB_ROW_1443060_1" localSheetId="3" hidden="1">'August Detail'!$F$39</definedName>
    <definedName name="QB_ROW_1443260" localSheetId="2" hidden="1">'August by Class'!$G$23</definedName>
    <definedName name="QB_ROW_1443260" localSheetId="1" hidden="1">'August by Month'!$G$26</definedName>
    <definedName name="QB_ROW_1443260" localSheetId="0" hidden="1">'by Month'!$G$31</definedName>
    <definedName name="QB_ROW_1443260_1" localSheetId="0" hidden="1">'by Month'!$G$27</definedName>
    <definedName name="QB_ROW_1443330" localSheetId="5" hidden="1">'Detail Jan-May'!$D$143</definedName>
    <definedName name="QB_ROW_1443360" localSheetId="3" hidden="1">'August Detail'!$F$44</definedName>
    <definedName name="QB_ROW_1443360_1" localSheetId="3" hidden="1">'August Detail'!$F$41</definedName>
    <definedName name="QB_ROW_1446030" localSheetId="5" hidden="1">'Detail Jan-May'!$D$144</definedName>
    <definedName name="QB_ROW_1446060" localSheetId="3" hidden="1">'August Detail'!$F$45</definedName>
    <definedName name="QB_ROW_1446060_1" localSheetId="3" hidden="1">'August Detail'!$F$42</definedName>
    <definedName name="QB_ROW_1446260" localSheetId="2" hidden="1">'August by Class'!$G$24</definedName>
    <definedName name="QB_ROW_1446260" localSheetId="1" hidden="1">'August by Month'!$G$27</definedName>
    <definedName name="QB_ROW_1446260" localSheetId="0" hidden="1">'by Month'!$G$32</definedName>
    <definedName name="QB_ROW_1446260_1" localSheetId="0" hidden="1">'by Month'!$G$28</definedName>
    <definedName name="QB_ROW_1446330" localSheetId="5" hidden="1">'Detail Jan-May'!$D$174</definedName>
    <definedName name="QB_ROW_1446360" localSheetId="3" hidden="1">'August Detail'!$F$48</definedName>
    <definedName name="QB_ROW_1446360_1" localSheetId="3" hidden="1">'August Detail'!$F$46</definedName>
    <definedName name="QB_ROW_1447030" localSheetId="5" hidden="1">'Detail Jan-May'!$D$175</definedName>
    <definedName name="QB_ROW_1447060" localSheetId="3" hidden="1">'August Detail'!$F$49</definedName>
    <definedName name="QB_ROW_1447260" localSheetId="2" hidden="1">'August by Class'!$G$25</definedName>
    <definedName name="QB_ROW_1447260" localSheetId="1" hidden="1">'August by Month'!$G$28</definedName>
    <definedName name="QB_ROW_1447260" localSheetId="0" hidden="1">'by Month'!$G$33</definedName>
    <definedName name="QB_ROW_1447260_1" localSheetId="0" hidden="1">'by Month'!$G$29</definedName>
    <definedName name="QB_ROW_1447330" localSheetId="5" hidden="1">'Detail Jan-May'!$D$188</definedName>
    <definedName name="QB_ROW_1447360" localSheetId="3" hidden="1">'August Detail'!$F$52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60" localSheetId="3" hidden="1">'August Detail'!$F$51</definedName>
    <definedName name="QB_ROW_1452260" localSheetId="2" hidden="1">'August by Class'!$G$26</definedName>
    <definedName name="QB_ROW_1452260" localSheetId="0" hidden="1">'by Month'!$G$38</definedName>
    <definedName name="QB_ROW_1452260_1" localSheetId="0" hidden="1">'by Month'!$G$34</definedName>
    <definedName name="QB_ROW_1452330" localSheetId="5" hidden="1">'Detail Jan-May'!$D$227</definedName>
    <definedName name="QB_ROW_1452360" localSheetId="3" hidden="1">'August Detail'!$F$53</definedName>
    <definedName name="QB_ROW_1453030" localSheetId="5" hidden="1">'Detail Jan-May'!$D$228</definedName>
    <definedName name="QB_ROW_1453060" localSheetId="3" hidden="1">'August Detail'!$F$56</definedName>
    <definedName name="QB_ROW_1453060_1" localSheetId="3" hidden="1">'August Detail'!$F$54</definedName>
    <definedName name="QB_ROW_1453260" localSheetId="2" hidden="1">'August by Class'!$G$27</definedName>
    <definedName name="QB_ROW_1453260" localSheetId="1" hidden="1">'August by Month'!$G$31</definedName>
    <definedName name="QB_ROW_1453260" localSheetId="0" hidden="1">'by Month'!$G$39</definedName>
    <definedName name="QB_ROW_1453260_1" localSheetId="0" hidden="1">'by Month'!$G$35</definedName>
    <definedName name="QB_ROW_1453330" localSheetId="5" hidden="1">'Detail Jan-May'!$D$254</definedName>
    <definedName name="QB_ROW_1453360" localSheetId="3" hidden="1">'August Detail'!$F$63</definedName>
    <definedName name="QB_ROW_1453360_1" localSheetId="3" hidden="1">'August Detail'!$F$62</definedName>
    <definedName name="QB_ROW_1454030" localSheetId="5" hidden="1">'Detail Jan-May'!$D$255</definedName>
    <definedName name="QB_ROW_1454260" localSheetId="0" hidden="1">'by Month'!$G$40</definedName>
    <definedName name="QB_ROW_1454260_1" localSheetId="0" hidden="1">'by Month'!$G$36</definedName>
    <definedName name="QB_ROW_1454330" localSheetId="5" hidden="1">'Detail Jan-May'!$D$260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260" localSheetId="0" hidden="1">'by Month'!$G$43</definedName>
    <definedName name="QB_ROW_1521260_1" localSheetId="0" hidden="1">'by Month'!$G$39</definedName>
    <definedName name="QB_ROW_1521330" localSheetId="5" hidden="1">'Detail Jan-May'!$D$301</definedName>
    <definedName name="QB_ROW_1523030" localSheetId="5" hidden="1">'Detail Jan-May'!$D$195</definedName>
    <definedName name="QB_ROW_1523060" localSheetId="3" hidden="1">'August Detail'!$F$53</definedName>
    <definedName name="QB_ROW_1523060_1" localSheetId="3" hidden="1">'August Detail'!$F$47</definedName>
    <definedName name="QB_ROW_1523260" localSheetId="2" hidden="1">'August by Class'!$G$26</definedName>
    <definedName name="QB_ROW_1523260" localSheetId="1" hidden="1">'August by Month'!$G$29</definedName>
    <definedName name="QB_ROW_1523260" localSheetId="0" hidden="1">'by Month'!$G$35</definedName>
    <definedName name="QB_ROW_1523260_1" localSheetId="2" hidden="1">'August by Class'!$G$25</definedName>
    <definedName name="QB_ROW_1523260_1" localSheetId="0" hidden="1">'by Month'!$G$31</definedName>
    <definedName name="QB_ROW_1523330" localSheetId="5" hidden="1">'Detail Jan-May'!$D$207</definedName>
    <definedName name="QB_ROW_1523360" localSheetId="3" hidden="1">'August Detail'!$F$55</definedName>
    <definedName name="QB_ROW_1523360_1" localSheetId="3" hidden="1">'August Detail'!$F$50</definedName>
    <definedName name="QB_ROW_1524030" localSheetId="5" hidden="1">'Detail Jan-May'!$D$261</definedName>
    <definedName name="QB_ROW_1524060" localSheetId="3" hidden="1">'August Detail'!$F$64</definedName>
    <definedName name="QB_ROW_1524060_1" localSheetId="3" hidden="1">'August Detail'!$F$63</definedName>
    <definedName name="QB_ROW_1524260" localSheetId="2" hidden="1">'August by Class'!$G$28</definedName>
    <definedName name="QB_ROW_1524260" localSheetId="1" hidden="1">'August by Month'!$G$32</definedName>
    <definedName name="QB_ROW_1524260" localSheetId="0" hidden="1">'by Month'!$G$41</definedName>
    <definedName name="QB_ROW_1524260_1" localSheetId="0" hidden="1">'by Month'!$G$37</definedName>
    <definedName name="QB_ROW_1524330" localSheetId="5" hidden="1">'Detail Jan-May'!$D$264</definedName>
    <definedName name="QB_ROW_1524360" localSheetId="3" hidden="1">'August Detail'!$F$70</definedName>
    <definedName name="QB_ROW_1524360_1" localSheetId="3" hidden="1">'August Detail'!$F$66</definedName>
    <definedName name="QB_ROW_1525030" localSheetId="5" hidden="1">'Detail Jan-May'!$D$217</definedName>
    <definedName name="QB_ROW_1525260" localSheetId="0" hidden="1">'by Month'!$G$37</definedName>
    <definedName name="QB_ROW_1525260_1" localSheetId="0" hidden="1">'by Month'!$G$33</definedName>
    <definedName name="QB_ROW_1525330" localSheetId="5" hidden="1">'Detail Jan-May'!$D$219</definedName>
    <definedName name="QB_ROW_1526030" localSheetId="5" hidden="1">'Detail Jan-May'!$D$265</definedName>
    <definedName name="QB_ROW_1526060" localSheetId="3" hidden="1">'August Detail'!$F$71</definedName>
    <definedName name="QB_ROW_1526060_1" localSheetId="3" hidden="1">'August Detail'!$F$67</definedName>
    <definedName name="QB_ROW_1526260" localSheetId="2" hidden="1">'August by Class'!$G$29</definedName>
    <definedName name="QB_ROW_1526260" localSheetId="1" hidden="1">'August by Month'!$G$33</definedName>
    <definedName name="QB_ROW_1526260" localSheetId="0" hidden="1">'by Month'!$G$42</definedName>
    <definedName name="QB_ROW_1526260_1" localSheetId="0" hidden="1">'by Month'!$G$38</definedName>
    <definedName name="QB_ROW_1526330" localSheetId="5" hidden="1">'Detail Jan-May'!$D$295</definedName>
    <definedName name="QB_ROW_1526360" localSheetId="3" hidden="1">'August Detail'!$F$75</definedName>
    <definedName name="QB_ROW_1526360_1" localSheetId="3" hidden="1">'August Detail'!$F$69</definedName>
    <definedName name="QB_ROW_1656030" localSheetId="5" hidden="1">'Detail Jan-May'!$D$17</definedName>
    <definedName name="QB_ROW_1656060" localSheetId="3" hidden="1">'August Detail'!$F$9</definedName>
    <definedName name="QB_ROW_1656060_1" localSheetId="3" hidden="1">'August Detail'!$F$6</definedName>
    <definedName name="QB_ROW_1656260" localSheetId="2" hidden="1">'August by Class'!$G$7</definedName>
    <definedName name="QB_ROW_1656260" localSheetId="1" hidden="1">'August by Month'!$G$8</definedName>
    <definedName name="QB_ROW_1656260" localSheetId="0" hidden="1">'by Month'!$G$11</definedName>
    <definedName name="QB_ROW_1656260_1" localSheetId="2" hidden="1">'August by Class'!$G$6</definedName>
    <definedName name="QB_ROW_1656260_1" localSheetId="0" hidden="1">'by Month'!$G$7</definedName>
    <definedName name="QB_ROW_1656330" localSheetId="5" hidden="1">'Detail Jan-May'!$D$28</definedName>
    <definedName name="QB_ROW_1656360" localSheetId="3" hidden="1">'August Detail'!$F$11</definedName>
    <definedName name="QB_ROW_1656360_1" localSheetId="3" hidden="1">'August Detail'!$F$8</definedName>
    <definedName name="QB_ROW_1669040" localSheetId="5" hidden="1">'Detail Jan-May'!$E$43</definedName>
    <definedName name="QB_ROW_1669070" localSheetId="3" hidden="1">'August Detail'!$G$17</definedName>
    <definedName name="QB_ROW_1669270" localSheetId="2" hidden="1">'August by Class'!$H$13</definedName>
    <definedName name="QB_ROW_1669270" localSheetId="1" hidden="1">'August by Month'!$H$14</definedName>
    <definedName name="QB_ROW_1669270" localSheetId="0" hidden="1">'by Month'!$H$19</definedName>
    <definedName name="QB_ROW_1669270_1" localSheetId="0" hidden="1">'by Month'!$H$15</definedName>
    <definedName name="QB_ROW_1669340" localSheetId="5" hidden="1">'Detail Jan-May'!$E$48</definedName>
    <definedName name="QB_ROW_1669370" localSheetId="3" hidden="1">'August Detail'!$G$20</definedName>
    <definedName name="QB_ROW_1693040" localSheetId="5" hidden="1">'Detail Jan-May'!$E$37</definedName>
    <definedName name="QB_ROW_1693270" localSheetId="0" hidden="1">'by Month'!$H$18</definedName>
    <definedName name="QB_ROW_1693270_1" localSheetId="0" hidden="1">'by Month'!$H$14</definedName>
    <definedName name="QB_ROW_1693340" localSheetId="5" hidden="1">'Detail Jan-May'!$E$42</definedName>
    <definedName name="QB_ROW_1694040" localSheetId="5" hidden="1">'Detail Jan-May'!$E$34</definedName>
    <definedName name="QB_ROW_1694270" localSheetId="0" hidden="1">'by Month'!$H$17</definedName>
    <definedName name="QB_ROW_1694270_1" localSheetId="0" hidden="1">'by Month'!$H$13</definedName>
    <definedName name="QB_ROW_1694340" localSheetId="5" hidden="1">'Detail Jan-May'!$E$36</definedName>
    <definedName name="QB_ROW_1758030" localSheetId="5" hidden="1">'Detail Jan-May'!$D$33</definedName>
    <definedName name="QB_ROW_1758060" localSheetId="2" hidden="1">'August by Class'!$G$12</definedName>
    <definedName name="QB_ROW_1758060" localSheetId="1" hidden="1">'August by Month'!$G$13</definedName>
    <definedName name="QB_ROW_1758060" localSheetId="3" hidden="1">'August Detail'!$F$16</definedName>
    <definedName name="QB_ROW_1758060" localSheetId="0" hidden="1">'by Month'!$G$16</definedName>
    <definedName name="QB_ROW_1758060_1" localSheetId="2" hidden="1">'August by Class'!$G$11</definedName>
    <definedName name="QB_ROW_1758060_1" localSheetId="3" hidden="1">'August Detail'!$F$13</definedName>
    <definedName name="QB_ROW_1758060_1" localSheetId="0" hidden="1">'by Month'!$G$12</definedName>
    <definedName name="QB_ROW_1758330" localSheetId="5" hidden="1">'Detail Jan-May'!$D$72</definedName>
    <definedName name="QB_ROW_1758360" localSheetId="2" hidden="1">'August by Class'!$G$14</definedName>
    <definedName name="QB_ROW_1758360" localSheetId="1" hidden="1">'August by Month'!$G$16</definedName>
    <definedName name="QB_ROW_1758360" localSheetId="3" hidden="1">'August Detail'!$F$21</definedName>
    <definedName name="QB_ROW_1758360" localSheetId="0" hidden="1">'by Month'!$G$21</definedName>
    <definedName name="QB_ROW_1758360_1" localSheetId="2" hidden="1">'August by Class'!$G$13</definedName>
    <definedName name="QB_ROW_1758360_1" localSheetId="3" hidden="1">'August Detail'!$F$17</definedName>
    <definedName name="QB_ROW_1758360_1" localSheetId="0" hidden="1">'by Month'!$G$17</definedName>
    <definedName name="QB_ROW_1784010" localSheetId="5" hidden="1">'Detail Jan-May'!$B$31</definedName>
    <definedName name="QB_ROW_1784040" localSheetId="2" hidden="1">'August by Class'!$E$10</definedName>
    <definedName name="QB_ROW_1784040" localSheetId="1" hidden="1">'August by Month'!$E$11</definedName>
    <definedName name="QB_ROW_1784040" localSheetId="3" hidden="1">'August Detail'!$D$14</definedName>
    <definedName name="QB_ROW_1784040" localSheetId="0" hidden="1">'by Month'!$E$14</definedName>
    <definedName name="QB_ROW_1784040_1" localSheetId="2" hidden="1">'August by Class'!$E$9</definedName>
    <definedName name="QB_ROW_1784040_1" localSheetId="3" hidden="1">'August Detail'!$D$11</definedName>
    <definedName name="QB_ROW_1784040_1" localSheetId="0" hidden="1">'by Month'!$E$10</definedName>
    <definedName name="QB_ROW_1784310" localSheetId="5" hidden="1">'Detail Jan-May'!$B$74</definedName>
    <definedName name="QB_ROW_1784340" localSheetId="2" hidden="1">'August by Class'!$E$16</definedName>
    <definedName name="QB_ROW_1784340" localSheetId="1" hidden="1">'August by Month'!$E$18</definedName>
    <definedName name="QB_ROW_1784340" localSheetId="3" hidden="1">'August Detail'!$D$23</definedName>
    <definedName name="QB_ROW_1784340" localSheetId="0" hidden="1">'by Month'!$E$23</definedName>
    <definedName name="QB_ROW_1784340_1" localSheetId="2" hidden="1">'August by Class'!$E$15</definedName>
    <definedName name="QB_ROW_1784340_1" localSheetId="3" hidden="1">'August Detail'!$D$19</definedName>
    <definedName name="QB_ROW_1784340_1" localSheetId="0" hidden="1">'by Month'!$E$19</definedName>
    <definedName name="QB_ROW_18301" localSheetId="2" hidden="1">'August by Class'!$A$34</definedName>
    <definedName name="QB_ROW_18301" localSheetId="1" hidden="1">'August by Month'!$A$38</definedName>
    <definedName name="QB_ROW_18301" localSheetId="3" hidden="1">'August Detail'!#REF!</definedName>
    <definedName name="QB_ROW_18301" localSheetId="0" hidden="1">'by Month'!$A$48</definedName>
    <definedName name="QB_ROW_18301_1" localSheetId="3" hidden="1">'August Detail'!#REF!</definedName>
    <definedName name="QB_ROW_18301_1" localSheetId="0" hidden="1">'by Month'!$A$44</definedName>
    <definedName name="QB_ROW_19011" localSheetId="2" hidden="1">'August by Class'!$B$2</definedName>
    <definedName name="QB_ROW_19011" localSheetId="1" hidden="1">'August by Month'!$B$2</definedName>
    <definedName name="QB_ROW_19011" localSheetId="3" hidden="1">'August Detail'!$A$2</definedName>
    <definedName name="QB_ROW_19011" localSheetId="0" hidden="1">'by Month'!$B$6</definedName>
    <definedName name="QB_ROW_19011_1" localSheetId="0" hidden="1">'by Month'!$B$2</definedName>
    <definedName name="QB_ROW_19311" localSheetId="2" hidden="1">'August by Class'!$B$33</definedName>
    <definedName name="QB_ROW_19311" localSheetId="1" hidden="1">'August by Month'!$B$37</definedName>
    <definedName name="QB_ROW_19311" localSheetId="3" hidden="1">'August Detail'!$A$79</definedName>
    <definedName name="QB_ROW_19311" localSheetId="0" hidden="1">'by Month'!$B$47</definedName>
    <definedName name="QB_ROW_19311_1" localSheetId="3" hidden="1">'August Detail'!$A$73</definedName>
    <definedName name="QB_ROW_19311_1" localSheetId="0" hidden="1">'by Month'!$B$43</definedName>
    <definedName name="QB_ROW_20031" localSheetId="2" hidden="1">'August by Class'!$D$3</definedName>
    <definedName name="QB_ROW_20031" localSheetId="1" hidden="1">'August by Month'!$D$3</definedName>
    <definedName name="QB_ROW_20031" localSheetId="3" hidden="1">'August Detail'!$C$3</definedName>
    <definedName name="QB_ROW_20031" localSheetId="0" hidden="1">'by Month'!$D$7</definedName>
    <definedName name="QB_ROW_20031_1" localSheetId="0" hidden="1">'by Month'!$D$3</definedName>
    <definedName name="QB_ROW_20331" localSheetId="2" hidden="1">'August by Class'!$D$17</definedName>
    <definedName name="QB_ROW_20331" localSheetId="1" hidden="1">'August by Month'!$D$19</definedName>
    <definedName name="QB_ROW_20331" localSheetId="3" hidden="1">'August Detail'!$C$24</definedName>
    <definedName name="QB_ROW_20331" localSheetId="0" hidden="1">'by Month'!$D$24</definedName>
    <definedName name="QB_ROW_20331_1" localSheetId="2" hidden="1">'August by Class'!$D$16</definedName>
    <definedName name="QB_ROW_20331_1" localSheetId="3" hidden="1">'August Detail'!$C$20</definedName>
    <definedName name="QB_ROW_20331_1" localSheetId="0" hidden="1">'by Month'!$D$20</definedName>
    <definedName name="QB_ROW_21031" localSheetId="2" hidden="1">'August by Class'!$D$19</definedName>
    <definedName name="QB_ROW_21031" localSheetId="1" hidden="1">'August by Month'!$D$21</definedName>
    <definedName name="QB_ROW_21031" localSheetId="3" hidden="1">'August Detail'!$C$26</definedName>
    <definedName name="QB_ROW_21031" localSheetId="0" hidden="1">'by Month'!$D$26</definedName>
    <definedName name="QB_ROW_21031_1" localSheetId="2" hidden="1">'August by Class'!$D$18</definedName>
    <definedName name="QB_ROW_21031_1" localSheetId="3" hidden="1">'August Detail'!$C$22</definedName>
    <definedName name="QB_ROW_21031_1" localSheetId="0" hidden="1">'by Month'!$D$22</definedName>
    <definedName name="QB_ROW_21331" localSheetId="2" hidden="1">'August by Class'!$D$32</definedName>
    <definedName name="QB_ROW_21331" localSheetId="1" hidden="1">'August by Month'!$D$36</definedName>
    <definedName name="QB_ROW_21331" localSheetId="3" hidden="1">'August Detail'!$C$78</definedName>
    <definedName name="QB_ROW_21331" localSheetId="0" hidden="1">'by Month'!$D$46</definedName>
    <definedName name="QB_ROW_21331_1" localSheetId="3" hidden="1">'August Detail'!$C$72</definedName>
    <definedName name="QB_ROW_21331_1" localSheetId="0" hidden="1">'by Month'!$D$42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'August Detail'!$F$6</definedName>
    <definedName name="QB_ROW_301260" localSheetId="2" hidden="1">'August by Class'!$G$6</definedName>
    <definedName name="QB_ROW_301260" localSheetId="1" hidden="1">'August by Month'!$G$7</definedName>
    <definedName name="QB_ROW_301260" localSheetId="0" hidden="1">'by Month'!$G$10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'August Detail'!$F$8</definedName>
    <definedName name="QB_ROW_32301" localSheetId="4" hidden="1">'Unpaid Bills'!$A$2</definedName>
    <definedName name="QB_ROW_6346010" localSheetId="4" hidden="1">'Unpaid Bills'!#REF!</definedName>
    <definedName name="QB_ROW_6346310" localSheetId="4" hidden="1">'Unpaid Bills'!#REF!</definedName>
    <definedName name="QB_ROW_8556010" localSheetId="4" hidden="1">'Unpaid Bills'!#REF!</definedName>
    <definedName name="QB_ROW_8556310" localSheetId="4" hidden="1">'Unpaid Bills'!#REF!</definedName>
    <definedName name="QB_ROW_86321" localSheetId="2" hidden="1">'August by Class'!$C$18</definedName>
    <definedName name="QB_ROW_86321" localSheetId="1" hidden="1">'August by Month'!$C$20</definedName>
    <definedName name="QB_ROW_86321" localSheetId="3" hidden="1">'August Detail'!$B$25</definedName>
    <definedName name="QB_ROW_86321" localSheetId="0" hidden="1">'by Month'!$C$25</definedName>
    <definedName name="QB_ROW_86321_1" localSheetId="2" hidden="1">'August by Class'!$C$17</definedName>
    <definedName name="QB_ROW_86321_1" localSheetId="3" hidden="1">'August Detail'!$B$21</definedName>
    <definedName name="QB_ROW_86321_1" localSheetId="0" hidden="1">'by Month'!$C$21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0">TRUE</definedName>
    <definedName name="QBCANSUPPORTUPDATE" localSheetId="5">TRUE</definedName>
    <definedName name="QBCANSUPPORTUPDATE" localSheetId="4">TRUE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4">"K:\Mother Jones\Mother Jones Magazine.QBW"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0">20160531</definedName>
    <definedName name="QBENDDATE" localSheetId="5">20160531</definedName>
    <definedName name="QBENDDATE" localSheetId="4">20160829</definedName>
    <definedName name="QBENDDATE_1" localSheetId="2">20160831</definedName>
    <definedName name="QBENDDATE_1" localSheetId="3">20160831</definedName>
    <definedName name="QBENDDATE_1" localSheetId="0">20160630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0">TRUE</definedName>
    <definedName name="QBHEADERSONSCREEN" localSheetId="5">TRUE</definedName>
    <definedName name="QBHEADERSONSCREEN" localSheetId="4">FALSE</definedName>
    <definedName name="QBHEADERSONSCREEN_1" localSheetId="0">FALSE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0">6016</definedName>
    <definedName name="QBMETADATASIZE" localSheetId="5">7574</definedName>
    <definedName name="QBMETADATASIZE" localSheetId="4">7452</definedName>
    <definedName name="QBMETADATASIZE_1" localSheetId="0">6020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0">TRUE</definedName>
    <definedName name="QBPRESERVECOLOR" localSheetId="5">TRUE</definedName>
    <definedName name="QBPRESERVECOLOR" localSheetId="4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0">TRUE</definedName>
    <definedName name="QBPRESERVEFONT" localSheetId="5">TRUE</definedName>
    <definedName name="QBPRESERVEFONT" localSheetId="4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0">TRUE</definedName>
    <definedName name="QBPRESERVEROWHEIGHT" localSheetId="5">TRUE</definedName>
    <definedName name="QBPRESERVEROWHEIGHT" localSheetId="4">TRUE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0">FALSE</definedName>
    <definedName name="QBPRESERVESPACE" localSheetId="5">FALSE</definedName>
    <definedName name="QBPRESERVESPACE" localSheetId="4">TRUE</definedName>
    <definedName name="QBPRESERVESPACE_1" localSheetId="0">TRUE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0">6</definedName>
    <definedName name="QBREPORTCOLAXIS" localSheetId="5">0</definedName>
    <definedName name="QBREPORTCOLAXIS" localSheetId="4">0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4">"96b601a6fbb74051bb3b9684992437e6"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0">FALSE</definedName>
    <definedName name="QBREPORTCOMPARECOL_ANNUALBUDGET" localSheetId="5">FALSE</definedName>
    <definedName name="QBREPORTCOMPARECOL_ANNUALBUDGET" localSheetId="4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4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4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4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0">FALSE</definedName>
    <definedName name="QBREPORTCOMPARECOL_BUDGET" localSheetId="5">FALSE</definedName>
    <definedName name="QBREPORTCOMPARECOL_BUDGET" localSheetId="4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0">FALSE</definedName>
    <definedName name="QBREPORTCOMPARECOL_BUDPCT" localSheetId="5">FALSE</definedName>
    <definedName name="QBREPORTCOMPARECOL_BUDPCT" localSheetId="4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0">FALSE</definedName>
    <definedName name="QBREPORTCOMPARECOL_COGS" localSheetId="5">FALSE</definedName>
    <definedName name="QBREPORTCOMPARECOL_COGS" localSheetId="4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4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4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0">FALSE</definedName>
    <definedName name="QBREPORTCOMPARECOL_HOURS" localSheetId="5">FALSE</definedName>
    <definedName name="QBREPORTCOMPARECOL_HOURS" localSheetId="4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0">FALSE</definedName>
    <definedName name="QBREPORTCOMPARECOL_PCTCOL" localSheetId="5">FALSE</definedName>
    <definedName name="QBREPORTCOMPARECOL_PCTCOL" localSheetId="4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4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4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4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0">FALSE</definedName>
    <definedName name="QBREPORTCOMPARECOL_PCTROW" localSheetId="5">FALSE</definedName>
    <definedName name="QBREPORTCOMPARECOL_PCTROW" localSheetId="4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0">FALSE</definedName>
    <definedName name="QBREPORTCOMPARECOL_PPDIFF" localSheetId="5">FALSE</definedName>
    <definedName name="QBREPORTCOMPARECOL_PPDIFF" localSheetId="4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0">FALSE</definedName>
    <definedName name="QBREPORTCOMPARECOL_PPPCT" localSheetId="5">FALSE</definedName>
    <definedName name="QBREPORTCOMPARECOL_PPPCT" localSheetId="4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4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4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0">FALSE</definedName>
    <definedName name="QBREPORTCOMPARECOL_PYDIFF" localSheetId="5">FALSE</definedName>
    <definedName name="QBREPORTCOMPARECOL_PYDIFF" localSheetId="4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0">FALSE</definedName>
    <definedName name="QBREPORTCOMPARECOL_PYPCT" localSheetId="5">FALSE</definedName>
    <definedName name="QBREPORTCOMPARECOL_PYPCT" localSheetId="4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0">FALSE</definedName>
    <definedName name="QBREPORTCOMPARECOL_QTY" localSheetId="5">FALSE</definedName>
    <definedName name="QBREPORTCOMPARECOL_QTY" localSheetId="4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0">FALSE</definedName>
    <definedName name="QBREPORTCOMPARECOL_RATE" localSheetId="5">FALSE</definedName>
    <definedName name="QBREPORTCOMPARECOL_RATE" localSheetId="4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4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0">FALSE</definedName>
    <definedName name="QBREPORTCOMPARECOL_YTD" localSheetId="5">FALSE</definedName>
    <definedName name="QBREPORTCOMPARECOL_YTD" localSheetId="4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4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0">FALSE</definedName>
    <definedName name="QBREPORTCOMPARECOL_YTDPCT" localSheetId="5">FALSE</definedName>
    <definedName name="QBREPORTCOMPARECOL_YTDPCT" localSheetId="4">FALSE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0">11</definedName>
    <definedName name="QBREPORTROWAXIS" localSheetId="5">12</definedName>
    <definedName name="QBREPORTROWAXIS" localSheetId="4">44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0">0</definedName>
    <definedName name="QBREPORTSUBCOLAXIS" localSheetId="5">0</definedName>
    <definedName name="QBREPORTSUBCOLAXIS" localSheetId="4">0</definedName>
    <definedName name="QBREPORTTYPE" localSheetId="2">3</definedName>
    <definedName name="QBREPORTTYPE" localSheetId="1">0</definedName>
    <definedName name="QBREPORTTYPE" localSheetId="3">4</definedName>
    <definedName name="QBREPORTTYPE" localSheetId="0">0</definedName>
    <definedName name="QBREPORTTYPE" localSheetId="5">230</definedName>
    <definedName name="QBREPORTTYPE" localSheetId="4">46</definedName>
    <definedName name="QBROWHEADERS" localSheetId="2">8</definedName>
    <definedName name="QBROWHEADERS" localSheetId="1">8</definedName>
    <definedName name="QBROWHEADERS" localSheetId="3">8</definedName>
    <definedName name="QBROWHEADERS" localSheetId="0">8</definedName>
    <definedName name="QBROWHEADERS" localSheetId="5">5</definedName>
    <definedName name="QBROWHEADERS" localSheetId="4">2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0">20160101</definedName>
    <definedName name="QBSTARTDATE" localSheetId="5">20160101</definedName>
    <definedName name="QBSTARTDATE" localSheetId="4">20160829</definedName>
    <definedName name="QBSTARTDATE_1" localSheetId="2">20160801</definedName>
    <definedName name="QBSTARTDATE_1" localSheetId="3">20160801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1" l="1"/>
  <c r="O5" i="11"/>
  <c r="R69" i="8"/>
  <c r="Q69" i="8"/>
  <c r="P69" i="8"/>
  <c r="R66" i="8"/>
  <c r="Q66" i="8"/>
  <c r="P66" i="8"/>
  <c r="R62" i="8"/>
  <c r="Q62" i="8"/>
  <c r="P62" i="8"/>
  <c r="R53" i="8"/>
  <c r="Q53" i="8"/>
  <c r="P53" i="8"/>
  <c r="R50" i="8"/>
  <c r="Q50" i="8"/>
  <c r="P50" i="8"/>
  <c r="R46" i="8"/>
  <c r="Q46" i="8"/>
  <c r="P46" i="8"/>
  <c r="R41" i="8"/>
  <c r="Q41" i="8"/>
  <c r="P41" i="8"/>
  <c r="R38" i="8"/>
  <c r="Q38" i="8"/>
  <c r="P38" i="8"/>
  <c r="R27" i="8"/>
  <c r="Q27" i="8"/>
  <c r="P27" i="8"/>
  <c r="Q16" i="8"/>
  <c r="Q17" i="8"/>
  <c r="Q18" i="8"/>
  <c r="Q19" i="8"/>
  <c r="R16" i="8"/>
  <c r="R17" i="8"/>
  <c r="R18" i="8"/>
  <c r="R19" i="8"/>
  <c r="P16" i="8"/>
  <c r="P17" i="8"/>
  <c r="P18" i="8"/>
  <c r="P19" i="8"/>
  <c r="R8" i="8"/>
  <c r="R9" i="8"/>
  <c r="R10" i="8"/>
  <c r="R20" i="8"/>
  <c r="R21" i="8"/>
  <c r="Q8" i="8"/>
  <c r="Q9" i="8"/>
  <c r="Q10" i="8"/>
  <c r="P8" i="8"/>
  <c r="P9" i="8"/>
  <c r="P10" i="8"/>
  <c r="P20" i="8"/>
  <c r="P21" i="8"/>
  <c r="O6" i="10"/>
  <c r="I7" i="10"/>
  <c r="K7" i="10"/>
  <c r="M7" i="10"/>
  <c r="O7" i="10"/>
  <c r="I8" i="10"/>
  <c r="K8" i="10"/>
  <c r="M8" i="10"/>
  <c r="O8" i="10"/>
  <c r="M13" i="10"/>
  <c r="M14" i="10"/>
  <c r="M15" i="10"/>
  <c r="M16" i="10"/>
  <c r="M17" i="10"/>
  <c r="M30" i="10"/>
  <c r="M31" i="10"/>
  <c r="M32" i="10"/>
  <c r="M33" i="10"/>
  <c r="M34" i="10"/>
  <c r="O12" i="10"/>
  <c r="I13" i="10"/>
  <c r="K13" i="10"/>
  <c r="O13" i="10"/>
  <c r="I14" i="10"/>
  <c r="K14" i="10"/>
  <c r="O14" i="10"/>
  <c r="K15" i="10"/>
  <c r="K16" i="10"/>
  <c r="K17" i="10"/>
  <c r="K30" i="10"/>
  <c r="K31" i="10"/>
  <c r="K32" i="10"/>
  <c r="K33" i="10"/>
  <c r="K34" i="10"/>
  <c r="I15" i="10"/>
  <c r="O15" i="10"/>
  <c r="I16" i="10"/>
  <c r="I17" i="10"/>
  <c r="O21" i="10"/>
  <c r="O22" i="10"/>
  <c r="O23" i="10"/>
  <c r="O24" i="10"/>
  <c r="O25" i="10"/>
  <c r="O26" i="10"/>
  <c r="O27" i="10"/>
  <c r="O28" i="10"/>
  <c r="O29" i="10"/>
  <c r="I30" i="10"/>
  <c r="I31" i="10"/>
  <c r="I9" i="9"/>
  <c r="I10" i="9"/>
  <c r="I16" i="9"/>
  <c r="I17" i="9"/>
  <c r="I18" i="9"/>
  <c r="I19" i="9"/>
  <c r="I20" i="9"/>
  <c r="I34" i="9"/>
  <c r="I35" i="9"/>
  <c r="I36" i="9"/>
  <c r="I37" i="9"/>
  <c r="I38" i="9"/>
  <c r="I40" i="9"/>
  <c r="K4" i="9"/>
  <c r="K9" i="9"/>
  <c r="K10" i="9"/>
  <c r="K16" i="9"/>
  <c r="K17" i="9"/>
  <c r="K18" i="9"/>
  <c r="K19" i="9"/>
  <c r="K20" i="9"/>
  <c r="K34" i="9"/>
  <c r="K35" i="9"/>
  <c r="K36" i="9"/>
  <c r="K37" i="9"/>
  <c r="K38" i="9"/>
  <c r="K40" i="9"/>
  <c r="P70" i="8"/>
  <c r="P71" i="8"/>
  <c r="P72" i="8"/>
  <c r="P73" i="8"/>
  <c r="P74" i="8"/>
  <c r="Q70" i="8"/>
  <c r="Q71" i="8"/>
  <c r="Q72" i="8"/>
  <c r="R70" i="8"/>
  <c r="R71" i="8"/>
  <c r="R72" i="8"/>
  <c r="R73" i="8"/>
  <c r="R74" i="8"/>
  <c r="Q20" i="8"/>
  <c r="Q21" i="8"/>
  <c r="Q73" i="8"/>
  <c r="Q74" i="8"/>
  <c r="O17" i="10"/>
  <c r="I32" i="10"/>
  <c r="O31" i="10"/>
  <c r="O16" i="10"/>
  <c r="O30" i="10"/>
  <c r="I33" i="10"/>
  <c r="O32" i="10"/>
  <c r="O33" i="10"/>
  <c r="I34" i="10"/>
  <c r="O34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<sst xmlns="http://schemas.openxmlformats.org/spreadsheetml/2006/main" count="1501" uniqueCount="432">
  <si>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</si>
  <si>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</si>
  <si>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</si>
  <si>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</si>
  <si>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</si>
  <si>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</si>
  <si>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</si>
  <si>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</si>
  <si>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</si>
  <si>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</si>
  <si>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</si>
  <si>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</si>
  <si>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</si>
  <si>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</si>
  <si>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</si>
  <si>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</si>
  <si>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</si>
  <si>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</si>
  <si>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</si>
  <si>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</si>
  <si>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</si>
  <si>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</si>
  <si>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</si>
  <si>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</si>
  <si>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</si>
  <si>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</si>
  <si>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</si>
  <si>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</si>
  <si>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</si>
  <si>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</si>
  <si>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</si>
  <si>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</si>
  <si>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</si>
  <si>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</si>
  <si>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</si>
  <si>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</si>
  <si>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</si>
  <si>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</si>
  <si>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</si>
  <si>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</si>
  <si>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</si>
  <si>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</si>
  <si>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</si>
  <si>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</si>
  <si>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</si>
  <si>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</si>
  <si>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</si>
  <si>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</si>
  <si>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</si>
  <si>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</si>
  <si>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</si>
  <si>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</si>
  <si>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</si>
  <si>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</si>
  <si>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</si>
  <si>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</si>
  <si>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</si>
  <si>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</si>
  <si>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</si>
  <si>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</si>
  <si>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</si>
  <si>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</si>
  <si>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</si>
  <si>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</si>
  <si>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</si>
  <si>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</si>
  <si>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</si>
  <si>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</si>
  <si>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</si>
  <si>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</si>
  <si>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</si>
  <si>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</si>
  <si>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</si>
  <si>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</si>
  <si>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</si>
  <si>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</si>
  <si>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</si>
  <si>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</si>
  <si>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</si>
  <si>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</si>
  <si>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</si>
  <si>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</si>
  <si>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</si>
  <si>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</si>
  <si>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</si>
  <si>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</si>
  <si>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</si>
  <si>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</si>
  <si>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</si>
  <si>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</si>
  <si>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</si>
  <si>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</si>
  <si>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</si>
  <si>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</si>
  <si>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</si>
  <si>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</si>
  <si>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</si>
  <si>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</si>
  <si>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</si>
  <si>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</si>
  <si>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</si>
  <si>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</si>
  <si>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</si>
  <si>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</si>
  <si>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</si>
  <si>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</si>
  <si>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</si>
  <si>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</si>
  <si>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</si>
  <si>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</si>
  <si>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</si>
  <si>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</si>
  <si>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</si>
  <si>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</si>
  <si>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</si>
  <si>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</si>
  <si>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</si>
  <si>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</si>
  <si>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</si>
  <si>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</si>
  <si>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</si>
  <si>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</si>
  <si>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</si>
  <si>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</si>
  <si>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</si>
  <si>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</si>
  <si>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</si>
  <si>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</si>
  <si>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</si>
  <si>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</si>
  <si>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</si>
  <si>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</si>
  <si>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</si>
  <si>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</si>
  <si>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</si>
  <si>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</si>
  <si>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</si>
  <si>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</si>
  <si>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</si>
  <si>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</si>
  <si>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</si>
  <si>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</si>
  <si>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</si>
  <si>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</si>
  <si>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</si>
  <si>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</si>
  <si>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</si>
  <si>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</si>
  <si>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</si>
  <si>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</si>
  <si>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</si>
  <si>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</si>
  <si>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</si>
  <si>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</si>
  <si>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</si>
  <si>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</si>
  <si>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</si>
  <si>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</si>
  <si>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</si>
  <si>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</si>
  <si>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</si>
  <si>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</si>
  <si>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</si>
  <si>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</si>
  <si>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</si>
  <si>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</si>
  <si>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</si>
  <si>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</si>
  <si>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</si>
  <si>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</si>
  <si>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</si>
  <si>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</si>
  <si>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</si>
  <si>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</si>
  <si>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</si>
  <si>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</si>
  <si>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</si>
  <si>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</si>
  <si>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</si>
  <si>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</si>
  <si>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</si>
  <si>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</si>
  <si>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</si>
  <si>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</si>
  <si>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</si>
  <si>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</si>
  <si>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</si>
  <si>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</si>
  <si>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</si>
  <si>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</si>
  <si>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</si>
  <si>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</si>
  <si>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</si>
  <si>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</si>
  <si>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</si>
  <si>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</si>
  <si>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</si>
  <si>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</si>
  <si>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</si>
  <si>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</si>
  <si>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</si>
  <si>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</si>
  <si>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</si>
  <si>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</si>
  <si>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</si>
  <si>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</si>
  <si>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</si>
  <si>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</si>
  <si>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</si>
  <si>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</si>
  <si>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</si>
  <si>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</si>
  <si>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</si>
  <si>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</si>
  <si>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</si>
  <si>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</si>
  <si>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</si>
  <si>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</si>
  <si>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</si>
  <si>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</si>
  <si>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</si>
  <si>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</si>
  <si>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</si>
  <si>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</si>
  <si>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</si>
  <si>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</si>
  <si>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</si>
  <si>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</si>
  <si>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</si>
  <si>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</si>
  <si>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</si>
  <si>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</si>
  <si>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</si>
  <si>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</si>
  <si>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</si>
  <si>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</si>
  <si>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</si>
  <si>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</si>
  <si>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</si>
  <si>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</si>
  <si>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</si>
  <si>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</si>
  <si>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</si>
  <si>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</si>
  <si>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</si>
  <si>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</si>
  <si>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</si>
  <si>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</si>
  <si>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</si>
  <si>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</si>
  <si>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</si>
  <si>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</si>
  <si>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</si>
  <si>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</si>
  <si>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</si>
  <si>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</si>
  <si>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</si>
  <si>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</si>
  <si>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</si>
  <si>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</si>
  <si>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</si>
  <si>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</si>
  <si>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</si>
  <si>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</si>
  <si>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</si>
  <si>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</si>
  <si>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</si>
  <si>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</si>
  <si>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</si>
  <si>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</si>
  <si>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</si>
  <si>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</si>
  <si>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</si>
  <si>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</si>
  <si>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</si>
  <si>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</si>
  <si>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</si>
  <si>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</si>
  <si>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</si>
  <si>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</si>
  <si>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</si>
  <si>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</si>
  <si>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</si>
  <si>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</si>
  <si>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</si>
  <si>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</si>
  <si>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</si>
  <si>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</si>
  <si>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</si>
  <si>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</si>
  <si>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</si>
  <si>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</si>
  <si>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</si>
  <si>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</si>
  <si>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</si>
  <si>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</si>
  <si>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</si>
  <si>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</si>
  <si>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</si>
  <si>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</si>
  <si>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</si>
  <si>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</si>
  <si>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</si>
  <si>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</si>
  <si>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</si>
  <si>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</si>
  <si>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</si>
  <si>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</si>
  <si>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</si>
  <si>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</si>
  <si>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</si>
  <si>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</si>
  <si>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</si>
  <si>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</si>
  <si>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</si>
  <si>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</si>
  <si>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</si>
  <si>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</si>
  <si>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</si>
  <si>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</si>
  <si>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</si>
  <si>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</si>
  <si>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</si>
  <si>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</si>
  <si>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</si>
  <si>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</si>
  <si>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</si>
  <si>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</si>
  <si>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</si>
  <si>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</si>
  <si>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</si>
  <si>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</si>
  <si>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</si>
  <si>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</si>
  <si>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</si>
  <si>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</si>
  <si>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</si>
  <si>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</si>
  <si>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</si>
  <si>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</si>
  <si>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</si>
  <si>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</si>
  <si>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</si>
  <si>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</si>
  <si>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</si>
  <si>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</si>
  <si>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</si>
  <si>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</si>
  <si>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</si>
  <si>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</si>
  <si>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</si>
  <si>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</si>
  <si>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</si>
  <si>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</si>
  <si>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</si>
  <si>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</si>
  <si>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</si>
  <si>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</si>
  <si>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</si>
  <si>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</si>
  <si>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</si>
  <si>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</si>
  <si>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</si>
  <si>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</si>
  <si>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</si>
  <si>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</si>
  <si>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</si>
  <si>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</si>
  <si>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</si>
  <si>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</si>
  <si>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</si>
  <si>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</si>
  <si>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</si>
  <si>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</si>
  <si>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</si>
  <si>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</si>
  <si>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</si>
  <si>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</si>
  <si>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</si>
  <si>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</si>
  <si>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</si>
  <si>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</si>
  <si>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</si>
  <si>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</si>
  <si>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</si>
  <si>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</si>
  <si>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</si>
  <si>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</si>
  <si>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</si>
  <si>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</si>
  <si>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</si>
  <si>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</si>
  <si>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</si>
  <si>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</si>
  <si>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</si>
  <si>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</si>
  <si>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</si>
  <si>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</si>
  <si>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</si>
  <si>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</si>
  <si>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</si>
  <si>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Due Date</t>
  </si>
  <si>
    <t>Aging</t>
  </si>
  <si>
    <t>Open Balance</t>
  </si>
  <si>
    <t>Jul 16</t>
  </si>
  <si>
    <t>Aug 16</t>
  </si>
  <si>
    <t>TMC Collab-Media Policy Project</t>
  </si>
  <si>
    <t>New Venture Fund</t>
  </si>
  <si>
    <t>0554</t>
  </si>
  <si>
    <t>Boston Institute for Nonprofit Journalism</t>
  </si>
  <si>
    <t>9245</t>
  </si>
  <si>
    <t>9184R</t>
  </si>
  <si>
    <t>Reverse of GJE 9184 --</t>
  </si>
  <si>
    <t>9253</t>
  </si>
  <si>
    <t>9249</t>
  </si>
  <si>
    <t>9254</t>
  </si>
  <si>
    <t>9255</t>
  </si>
  <si>
    <t>Cividesk</t>
  </si>
  <si>
    <t>Zoom.usz</t>
  </si>
  <si>
    <t>9264</t>
  </si>
  <si>
    <t>Bankcard PCI Fee - TMC</t>
  </si>
  <si>
    <t>9256</t>
  </si>
  <si>
    <t>Southwest Airlines (Manolia)</t>
  </si>
  <si>
    <t>Airbnb</t>
  </si>
  <si>
    <t>American Airlines (Manolia)</t>
  </si>
  <si>
    <t>ONA News Association</t>
  </si>
  <si>
    <t>Alliance for Community Media</t>
  </si>
  <si>
    <t>160623</t>
  </si>
  <si>
    <t>Red Star Black Rose</t>
  </si>
  <si>
    <t>Contexture Media Network NFP</t>
  </si>
  <si>
    <t>09262016</t>
  </si>
  <si>
    <t>Total Contexture Media Network NFP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</si>
</sst>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2" fillId="0" borderId="0" applyFont="0" applyFill="0" applyBorder="0" applyAlignment="0" applyProtection="0"/>
  </cellStyleXfs>
  <cellXfs count="8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39" fontId="17" fillId="0" borderId="6" xfId="0" applyNumberFormat="1" applyFont="1" applyFill="1" applyBorder="1" applyAlignment="1" applyProtection="1"/>
    <xf numFmtId="39" fontId="19" fillId="0" borderId="7" xfId="0" applyNumberFormat="1" applyFont="1" applyFill="1" applyBorder="1" applyAlignment="1" applyProtection="1"/>
    <xf numFmtId="39" fontId="18" fillId="0" borderId="8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164" fontId="21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9" xfId="0" applyNumberFormat="1" applyFont="1" applyFill="1" applyBorder="1" applyAlignment="1" applyProtection="1">
      <alignment horizontal="center"/>
    </xf>
    <xf numFmtId="39" fontId="16" fillId="0" borderId="10" xfId="0" applyNumberFormat="1" applyFont="1" applyFill="1" applyBorder="1" applyAlignment="1" applyProtection="1"/>
    <xf numFmtId="49" fontId="18" fillId="0" borderId="11" xfId="0" applyNumberFormat="1" applyFont="1" applyFill="1" applyBorder="1" applyAlignment="1" applyProtection="1">
      <alignment horizontal="center"/>
    </xf>
    <xf numFmtId="39" fontId="19" fillId="0" borderId="12" xfId="0" applyNumberFormat="1" applyFont="1" applyFill="1" applyBorder="1" applyAlignment="1" applyProtection="1"/>
    <xf numFmtId="39" fontId="19" fillId="0" borderId="13" xfId="0" applyNumberFormat="1" applyFont="1" applyFill="1" applyBorder="1" applyAlignment="1" applyProtection="1"/>
    <xf numFmtId="39" fontId="18" fillId="0" borderId="14" xfId="0" applyNumberFormat="1" applyFont="1" applyFill="1" applyBorder="1" applyAlignment="1" applyProtection="1"/>
    <xf numFmtId="49" fontId="16" fillId="0" borderId="11" xfId="0" applyNumberFormat="1" applyFont="1" applyFill="1" applyBorder="1" applyAlignment="1" applyProtection="1">
      <alignment horizontal="center"/>
    </xf>
    <xf numFmtId="39" fontId="17" fillId="0" borderId="12" xfId="0" applyNumberFormat="1" applyFont="1" applyFill="1" applyBorder="1" applyAlignment="1" applyProtection="1"/>
    <xf numFmtId="39" fontId="17" fillId="0" borderId="13" xfId="0" applyNumberFormat="1" applyFont="1" applyFill="1" applyBorder="1" applyAlignment="1" applyProtection="1"/>
    <xf numFmtId="39" fontId="16" fillId="0" borderId="14" xfId="0" applyNumberFormat="1" applyFont="1" applyFill="1" applyBorder="1" applyAlignment="1" applyProtection="1"/>
    <xf numFmtId="39" fontId="17" fillId="0" borderId="15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16406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9" workbookViewId="0">
      <selection activeCell="M4" sqref="M4"/>
    </sheetView>
  </sheetViews>
  <sheetFormatPr baseColWidth="10" defaultColWidth="8.83203125" defaultRowHeight="14" x14ac:dyDescent="0"/>
  <cols>
    <col min="1" max="1" width="8.83203125" style="54"/>
    <col min="2" max="4" width="3.83203125" style="54" customWidth="1"/>
    <col min="5" max="5" width="3.1640625" style="54" customWidth="1"/>
    <col min="6" max="6" width="8.83203125" style="54"/>
    <col min="7" max="7" width="12" style="54" customWidth="1"/>
    <col min="8" max="8" width="38.1640625" style="54" bestFit="1" customWidth="1"/>
    <col min="9" max="9" width="12.6640625" style="46" bestFit="1" customWidth="1"/>
    <col min="10" max="10" width="11.1640625" style="46" bestFit="1" customWidth="1"/>
    <col min="11" max="11" width="11.6640625" style="46" bestFit="1" customWidth="1"/>
    <col min="12" max="12" width="8.83203125" style="46"/>
    <col min="13" max="13" width="11.1640625" style="46" bestFit="1" customWidth="1"/>
    <col min="14" max="16384" width="8.83203125" style="46"/>
  </cols>
  <sheetData>
    <row r="1" spans="1:13" s="48" customFormat="1" ht="15" thickBot="1">
      <c r="A1" s="55"/>
      <c r="B1" s="55"/>
      <c r="C1" s="55"/>
      <c r="D1" s="55"/>
      <c r="E1" s="55"/>
      <c r="F1" s="55"/>
      <c r="G1" s="55"/>
      <c r="H1" s="55"/>
      <c r="I1" s="71" t="s">
        <v>404</v>
      </c>
      <c r="K1" s="71" t="s">
        <v>405</v>
      </c>
    </row>
    <row r="2" spans="1:13" ht="15" thickTop="1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13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13">
      <c r="A4" s="56"/>
      <c r="B4" s="56"/>
      <c r="C4" s="56"/>
      <c r="D4" s="56"/>
      <c r="E4" s="56"/>
      <c r="F4" s="56"/>
      <c r="G4" s="56"/>
      <c r="H4" s="68" t="s">
        <v>399</v>
      </c>
      <c r="I4" s="66">
        <v>109215.45999999992</v>
      </c>
      <c r="J4" s="66"/>
      <c r="K4" s="66">
        <f>I40</f>
        <v>87485.849999999919</v>
      </c>
      <c r="M4" s="66"/>
    </row>
    <row r="5" spans="1:13">
      <c r="A5" s="56"/>
      <c r="B5" s="56"/>
      <c r="C5" s="56"/>
      <c r="D5" s="56"/>
      <c r="E5" s="56" t="s">
        <v>12</v>
      </c>
      <c r="F5" s="56"/>
      <c r="G5" s="56"/>
      <c r="H5" s="56"/>
      <c r="I5" s="57"/>
    </row>
    <row r="6" spans="1:13">
      <c r="A6" s="56"/>
      <c r="B6" s="56"/>
      <c r="C6" s="56"/>
      <c r="D6" s="56"/>
      <c r="E6" s="56"/>
      <c r="F6" s="56" t="s">
        <v>13</v>
      </c>
      <c r="G6" s="56"/>
      <c r="H6" s="56"/>
      <c r="I6" s="57"/>
    </row>
    <row r="7" spans="1:13">
      <c r="A7" s="56"/>
      <c r="B7" s="56"/>
      <c r="C7" s="56"/>
      <c r="D7" s="56"/>
      <c r="E7" s="56"/>
      <c r="F7" s="56"/>
      <c r="G7" s="56" t="s">
        <v>14</v>
      </c>
      <c r="H7" s="56"/>
      <c r="I7" s="57">
        <v>22690</v>
      </c>
      <c r="K7" s="57">
        <v>0</v>
      </c>
    </row>
    <row r="8" spans="1:13" ht="15" thickBot="1">
      <c r="A8" s="56"/>
      <c r="B8" s="56"/>
      <c r="C8" s="56"/>
      <c r="D8" s="56"/>
      <c r="E8" s="56"/>
      <c r="F8" s="56"/>
      <c r="G8" s="56" t="s">
        <v>15</v>
      </c>
      <c r="H8" s="56"/>
      <c r="I8" s="57">
        <v>-22690</v>
      </c>
      <c r="K8" s="57">
        <v>25000</v>
      </c>
    </row>
    <row r="9" spans="1:13" ht="15" thickBot="1">
      <c r="A9" s="56"/>
      <c r="B9" s="56"/>
      <c r="C9" s="56"/>
      <c r="D9" s="56"/>
      <c r="E9" s="56"/>
      <c r="F9" s="56" t="s">
        <v>16</v>
      </c>
      <c r="G9" s="56"/>
      <c r="H9" s="56"/>
      <c r="I9" s="72">
        <f>ROUND(SUM(I6:I8),5)</f>
        <v>0</v>
      </c>
      <c r="K9" s="72">
        <f>ROUND(SUM(K6:K8),5)</f>
        <v>25000</v>
      </c>
    </row>
    <row r="10" spans="1:13">
      <c r="A10" s="56"/>
      <c r="B10" s="56"/>
      <c r="C10" s="56"/>
      <c r="D10" s="56"/>
      <c r="E10" s="56" t="s">
        <v>17</v>
      </c>
      <c r="F10" s="56"/>
      <c r="G10" s="56"/>
      <c r="H10" s="56"/>
      <c r="I10" s="57">
        <f>ROUND(I5+I9,5)</f>
        <v>0</v>
      </c>
      <c r="K10" s="57">
        <f>ROUND(K5+K9,5)</f>
        <v>25000</v>
      </c>
    </row>
    <row r="11" spans="1:13">
      <c r="A11" s="56"/>
      <c r="B11" s="56"/>
      <c r="C11" s="56"/>
      <c r="D11" s="56"/>
      <c r="E11" s="56" t="s">
        <v>18</v>
      </c>
      <c r="F11" s="56"/>
      <c r="G11" s="56"/>
      <c r="H11" s="56"/>
      <c r="I11" s="57"/>
      <c r="K11" s="57"/>
    </row>
    <row r="12" spans="1:13">
      <c r="A12" s="56"/>
      <c r="B12" s="56"/>
      <c r="C12" s="56"/>
      <c r="D12" s="56"/>
      <c r="E12" s="56"/>
      <c r="F12" s="56" t="s">
        <v>19</v>
      </c>
      <c r="G12" s="56"/>
      <c r="H12" s="56"/>
      <c r="I12" s="57"/>
      <c r="K12" s="57"/>
    </row>
    <row r="13" spans="1:13">
      <c r="A13" s="56"/>
      <c r="B13" s="56"/>
      <c r="C13" s="56"/>
      <c r="D13" s="56"/>
      <c r="E13" s="56"/>
      <c r="F13" s="56"/>
      <c r="G13" s="56" t="s">
        <v>20</v>
      </c>
      <c r="H13" s="56"/>
      <c r="I13" s="57"/>
      <c r="K13" s="57"/>
    </row>
    <row r="14" spans="1:13">
      <c r="A14" s="56"/>
      <c r="B14" s="56"/>
      <c r="C14" s="56"/>
      <c r="D14" s="56"/>
      <c r="E14" s="56"/>
      <c r="F14" s="56"/>
      <c r="G14" s="56"/>
      <c r="H14" s="56" t="s">
        <v>23</v>
      </c>
      <c r="I14" s="57">
        <v>500</v>
      </c>
      <c r="K14" s="57">
        <v>0</v>
      </c>
    </row>
    <row r="15" spans="1:13" ht="15" thickBot="1">
      <c r="A15" s="56"/>
      <c r="B15" s="56"/>
      <c r="C15" s="56"/>
      <c r="D15" s="56"/>
      <c r="E15" s="56"/>
      <c r="F15" s="56"/>
      <c r="G15" s="56"/>
      <c r="H15" s="56" t="s">
        <v>24</v>
      </c>
      <c r="I15" s="57">
        <v>0</v>
      </c>
      <c r="K15" s="57">
        <v>75</v>
      </c>
    </row>
    <row r="16" spans="1:13" ht="15" thickBot="1">
      <c r="A16" s="56"/>
      <c r="B16" s="56"/>
      <c r="C16" s="56"/>
      <c r="D16" s="56"/>
      <c r="E16" s="56"/>
      <c r="F16" s="56"/>
      <c r="G16" s="56" t="s">
        <v>25</v>
      </c>
      <c r="H16" s="56"/>
      <c r="I16" s="73">
        <f>ROUND(SUM(I13:I15),5)</f>
        <v>500</v>
      </c>
      <c r="K16" s="73">
        <f>ROUND(SUM(K13:K15),5)</f>
        <v>75</v>
      </c>
    </row>
    <row r="17" spans="1:11" ht="15" thickBot="1">
      <c r="A17" s="56"/>
      <c r="B17" s="56"/>
      <c r="C17" s="56"/>
      <c r="D17" s="56"/>
      <c r="E17" s="56"/>
      <c r="F17" s="56" t="s">
        <v>26</v>
      </c>
      <c r="G17" s="56"/>
      <c r="H17" s="56"/>
      <c r="I17" s="73">
        <f>ROUND(I12+I16,5)</f>
        <v>500</v>
      </c>
      <c r="K17" s="73">
        <f>ROUND(K12+K16,5)</f>
        <v>75</v>
      </c>
    </row>
    <row r="18" spans="1:11" ht="15" thickBot="1">
      <c r="A18" s="56"/>
      <c r="B18" s="56"/>
      <c r="C18" s="56"/>
      <c r="D18" s="56"/>
      <c r="E18" s="56" t="s">
        <v>27</v>
      </c>
      <c r="F18" s="56"/>
      <c r="G18" s="56"/>
      <c r="H18" s="56"/>
      <c r="I18" s="73">
        <f>ROUND(I11+I17,5)</f>
        <v>500</v>
      </c>
      <c r="K18" s="73">
        <f>ROUND(K11+K17,5)</f>
        <v>75</v>
      </c>
    </row>
    <row r="19" spans="1:11" ht="15" thickBot="1">
      <c r="A19" s="56"/>
      <c r="B19" s="56"/>
      <c r="C19" s="56"/>
      <c r="D19" s="56" t="s">
        <v>28</v>
      </c>
      <c r="E19" s="56"/>
      <c r="F19" s="56"/>
      <c r="G19" s="56"/>
      <c r="H19" s="56"/>
      <c r="I19" s="72">
        <f>ROUND(I10+I18,5)</f>
        <v>500</v>
      </c>
      <c r="K19" s="72">
        <f>ROUND(K10+K18,5)</f>
        <v>25075</v>
      </c>
    </row>
    <row r="20" spans="1:11">
      <c r="A20" s="56"/>
      <c r="B20" s="56"/>
      <c r="C20" s="56" t="s">
        <v>29</v>
      </c>
      <c r="D20" s="56"/>
      <c r="E20" s="56"/>
      <c r="F20" s="56"/>
      <c r="G20" s="56"/>
      <c r="H20" s="56"/>
      <c r="I20" s="57">
        <f>I19</f>
        <v>500</v>
      </c>
      <c r="K20" s="57">
        <f>K19</f>
        <v>25075</v>
      </c>
    </row>
    <row r="21" spans="1:11">
      <c r="A21" s="56"/>
      <c r="B21" s="56"/>
      <c r="C21" s="56"/>
      <c r="D21" s="56" t="s">
        <v>30</v>
      </c>
      <c r="E21" s="56"/>
      <c r="F21" s="56"/>
      <c r="G21" s="56"/>
      <c r="H21" s="56"/>
      <c r="I21" s="57"/>
      <c r="K21" s="57"/>
    </row>
    <row r="22" spans="1:11">
      <c r="A22" s="56"/>
      <c r="B22" s="56"/>
      <c r="C22" s="56"/>
      <c r="D22" s="56"/>
      <c r="E22" s="56" t="s">
        <v>31</v>
      </c>
      <c r="F22" s="56"/>
      <c r="G22" s="56"/>
      <c r="H22" s="56"/>
      <c r="I22" s="57"/>
      <c r="K22" s="57"/>
    </row>
    <row r="23" spans="1:11">
      <c r="A23" s="56"/>
      <c r="B23" s="56"/>
      <c r="C23" s="56"/>
      <c r="D23" s="56"/>
      <c r="E23" s="56"/>
      <c r="F23" s="56" t="s">
        <v>32</v>
      </c>
      <c r="G23" s="56"/>
      <c r="H23" s="56"/>
      <c r="I23" s="57"/>
      <c r="K23" s="57"/>
    </row>
    <row r="24" spans="1:11">
      <c r="A24" s="56"/>
      <c r="B24" s="56"/>
      <c r="C24" s="56"/>
      <c r="D24" s="56"/>
      <c r="E24" s="56"/>
      <c r="F24" s="56"/>
      <c r="G24" s="56" t="s">
        <v>33</v>
      </c>
      <c r="H24" s="56"/>
      <c r="I24" s="57">
        <v>0</v>
      </c>
      <c r="K24" s="57">
        <v>1750</v>
      </c>
    </row>
    <row r="25" spans="1:11">
      <c r="A25" s="56"/>
      <c r="B25" s="56"/>
      <c r="C25" s="56"/>
      <c r="D25" s="56"/>
      <c r="E25" s="56"/>
      <c r="F25" s="56"/>
      <c r="G25" s="56" t="s">
        <v>34</v>
      </c>
      <c r="H25" s="56"/>
      <c r="I25" s="57">
        <v>9058.91</v>
      </c>
      <c r="K25" s="57">
        <v>9471.18</v>
      </c>
    </row>
    <row r="26" spans="1:11">
      <c r="A26" s="56"/>
      <c r="B26" s="56"/>
      <c r="C26" s="56"/>
      <c r="D26" s="56"/>
      <c r="E26" s="56"/>
      <c r="F26" s="56"/>
      <c r="G26" s="56" t="s">
        <v>35</v>
      </c>
      <c r="H26" s="56"/>
      <c r="I26" s="57">
        <v>16</v>
      </c>
      <c r="K26" s="57">
        <v>16</v>
      </c>
    </row>
    <row r="27" spans="1:11">
      <c r="A27" s="56"/>
      <c r="B27" s="56"/>
      <c r="C27" s="56"/>
      <c r="D27" s="56"/>
      <c r="E27" s="56"/>
      <c r="F27" s="56"/>
      <c r="G27" s="56" t="s">
        <v>36</v>
      </c>
      <c r="H27" s="56"/>
      <c r="I27" s="57">
        <v>6650</v>
      </c>
      <c r="K27" s="57">
        <v>1480</v>
      </c>
    </row>
    <row r="28" spans="1:11">
      <c r="A28" s="56"/>
      <c r="B28" s="56"/>
      <c r="C28" s="56"/>
      <c r="D28" s="56"/>
      <c r="E28" s="56"/>
      <c r="F28" s="56"/>
      <c r="G28" s="56" t="s">
        <v>37</v>
      </c>
      <c r="H28" s="56"/>
      <c r="I28" s="57">
        <v>1590.69</v>
      </c>
      <c r="K28" s="57">
        <v>0</v>
      </c>
    </row>
    <row r="29" spans="1:11">
      <c r="A29" s="56"/>
      <c r="B29" s="56"/>
      <c r="C29" s="56"/>
      <c r="D29" s="56"/>
      <c r="E29" s="56"/>
      <c r="F29" s="56"/>
      <c r="G29" s="56" t="s">
        <v>39</v>
      </c>
      <c r="H29" s="56"/>
      <c r="I29" s="57">
        <v>14.99</v>
      </c>
      <c r="K29" s="57">
        <v>139.74</v>
      </c>
    </row>
    <row r="30" spans="1:11">
      <c r="A30" s="56"/>
      <c r="B30" s="56"/>
      <c r="C30" s="56"/>
      <c r="D30" s="56"/>
      <c r="E30" s="56"/>
      <c r="F30" s="56"/>
      <c r="G30" s="56" t="s">
        <v>42</v>
      </c>
      <c r="H30" s="56"/>
      <c r="I30" s="57">
        <v>0</v>
      </c>
      <c r="K30" s="57">
        <v>4.1900000000000004</v>
      </c>
    </row>
    <row r="31" spans="1:11">
      <c r="A31" s="56"/>
      <c r="B31" s="56"/>
      <c r="C31" s="56"/>
      <c r="D31" s="56"/>
      <c r="E31" s="56"/>
      <c r="F31" s="56"/>
      <c r="G31" s="56" t="s">
        <v>43</v>
      </c>
      <c r="H31" s="56"/>
      <c r="I31" s="57">
        <v>2613.77</v>
      </c>
      <c r="K31" s="57">
        <v>1170.3800000000001</v>
      </c>
    </row>
    <row r="32" spans="1:11">
      <c r="A32" s="56"/>
      <c r="B32" s="56"/>
      <c r="C32" s="56"/>
      <c r="D32" s="56"/>
      <c r="E32" s="56"/>
      <c r="F32" s="56"/>
      <c r="G32" s="56" t="s">
        <v>45</v>
      </c>
      <c r="H32" s="56"/>
      <c r="I32" s="57">
        <v>1058.95</v>
      </c>
      <c r="K32" s="57">
        <v>425</v>
      </c>
    </row>
    <row r="33" spans="1:11" ht="15" thickBot="1">
      <c r="A33" s="56"/>
      <c r="B33" s="56"/>
      <c r="C33" s="56"/>
      <c r="D33" s="56"/>
      <c r="E33" s="56"/>
      <c r="F33" s="56"/>
      <c r="G33" s="56" t="s">
        <v>46</v>
      </c>
      <c r="H33" s="56"/>
      <c r="I33" s="57">
        <v>1226.3</v>
      </c>
      <c r="K33" s="57">
        <v>1718.2</v>
      </c>
    </row>
    <row r="34" spans="1:11" ht="15" thickBot="1">
      <c r="A34" s="56"/>
      <c r="B34" s="56"/>
      <c r="C34" s="56"/>
      <c r="D34" s="56"/>
      <c r="E34" s="56"/>
      <c r="F34" s="56" t="s">
        <v>48</v>
      </c>
      <c r="G34" s="56"/>
      <c r="H34" s="56"/>
      <c r="I34" s="64">
        <f>ROUND(SUM(I23:I33),5)</f>
        <v>22229.61</v>
      </c>
      <c r="K34" s="73">
        <f>ROUND(SUM(K23:K33),5)</f>
        <v>16174.69</v>
      </c>
    </row>
    <row r="35" spans="1:11" ht="15" thickBot="1">
      <c r="A35" s="56"/>
      <c r="B35" s="56"/>
      <c r="C35" s="56"/>
      <c r="D35" s="56"/>
      <c r="E35" s="56" t="s">
        <v>49</v>
      </c>
      <c r="F35" s="56"/>
      <c r="G35" s="56"/>
      <c r="H35" s="56"/>
      <c r="I35" s="64">
        <f>ROUND(I22+I34,5)</f>
        <v>22229.61</v>
      </c>
      <c r="K35" s="73">
        <f>ROUND(K22+K34,5)</f>
        <v>16174.69</v>
      </c>
    </row>
    <row r="36" spans="1:11" ht="15" thickBot="1">
      <c r="A36" s="56"/>
      <c r="B36" s="56"/>
      <c r="C36" s="56"/>
      <c r="D36" s="56" t="s">
        <v>50</v>
      </c>
      <c r="E36" s="56"/>
      <c r="F36" s="56"/>
      <c r="G36" s="56"/>
      <c r="H36" s="56"/>
      <c r="I36" s="64">
        <f>ROUND(I21+I35,5)</f>
        <v>22229.61</v>
      </c>
      <c r="K36" s="73">
        <f>ROUND(K21+K35,5)</f>
        <v>16174.69</v>
      </c>
    </row>
    <row r="37" spans="1:11" ht="15" thickBot="1">
      <c r="A37" s="56"/>
      <c r="B37" s="56" t="s">
        <v>51</v>
      </c>
      <c r="C37" s="56"/>
      <c r="D37" s="56"/>
      <c r="E37" s="56"/>
      <c r="F37" s="56"/>
      <c r="G37" s="56"/>
      <c r="H37" s="56"/>
      <c r="I37" s="64">
        <f>ROUND(I2+I20-I36,5)</f>
        <v>-21729.61</v>
      </c>
      <c r="K37" s="73">
        <f>ROUND(K3+K20-K36,5)</f>
        <v>8900.31</v>
      </c>
    </row>
    <row r="38" spans="1:11" s="54" customFormat="1" thickBot="1">
      <c r="A38" s="56" t="s">
        <v>52</v>
      </c>
      <c r="B38" s="56"/>
      <c r="C38" s="56"/>
      <c r="D38" s="56"/>
      <c r="E38" s="56"/>
      <c r="F38" s="56"/>
      <c r="G38" s="56"/>
      <c r="H38" s="56"/>
      <c r="I38" s="65">
        <f>I37</f>
        <v>-21729.61</v>
      </c>
      <c r="K38" s="74">
        <f>K37</f>
        <v>8900.31</v>
      </c>
    </row>
    <row r="39" spans="1:11" ht="15" thickTop="1"/>
    <row r="40" spans="1:11">
      <c r="H40" s="58" t="s">
        <v>400</v>
      </c>
      <c r="I40" s="67">
        <f>I4+I38</f>
        <v>87485.849999999919</v>
      </c>
      <c r="K40" s="67">
        <f>K4+K38</f>
        <v>96386.159999999916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I18" sqref="I18"/>
    </sheetView>
  </sheetViews>
  <sheetFormatPr baseColWidth="10" defaultColWidth="8.83203125" defaultRowHeight="14" x14ac:dyDescent="0"/>
  <cols>
    <col min="1" max="6" width="2.33203125" style="47" customWidth="1"/>
    <col min="7" max="7" width="30.5" style="47" bestFit="1" customWidth="1"/>
    <col min="8" max="8" width="29.6640625" style="47" bestFit="1" customWidth="1"/>
    <col min="9" max="9" width="7.33203125" style="46" bestFit="1" customWidth="1"/>
    <col min="10" max="10" width="8.1640625" style="46" bestFit="1" customWidth="1"/>
    <col min="11" max="11" width="23.1640625" style="46" bestFit="1" customWidth="1"/>
    <col min="12" max="12" width="17.1640625" style="46" bestFit="1" customWidth="1"/>
    <col min="13" max="13" width="18.1640625" style="46" bestFit="1" customWidth="1"/>
    <col min="14" max="14" width="8.6640625" style="46" bestFit="1" customWidth="1"/>
    <col min="15" max="15" width="7.33203125" style="46" bestFit="1" customWidth="1"/>
    <col min="16" max="16384" width="8.83203125" style="46"/>
  </cols>
  <sheetData>
    <row r="1" spans="1:15" s="48" customFormat="1" ht="15" thickBot="1">
      <c r="A1" s="49"/>
      <c r="B1" s="49"/>
      <c r="C1" s="49"/>
      <c r="D1" s="49"/>
      <c r="E1" s="49"/>
      <c r="F1" s="49"/>
      <c r="G1" s="49"/>
      <c r="H1" s="49"/>
      <c r="I1" s="75" t="s">
        <v>67</v>
      </c>
      <c r="J1" s="50"/>
      <c r="K1" s="75" t="s">
        <v>406</v>
      </c>
      <c r="L1" s="50"/>
      <c r="M1" s="75" t="s">
        <v>81</v>
      </c>
      <c r="N1" s="50"/>
      <c r="O1" s="75" t="s">
        <v>9</v>
      </c>
    </row>
    <row r="2" spans="1:15" ht="15" thickTop="1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3"/>
      <c r="K2" s="52"/>
      <c r="L2" s="53"/>
      <c r="M2" s="52"/>
      <c r="N2" s="53"/>
      <c r="O2" s="52"/>
    </row>
    <row r="3" spans="1:15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3"/>
      <c r="K3" s="52"/>
      <c r="L3" s="53"/>
      <c r="M3" s="52"/>
      <c r="N3" s="53"/>
      <c r="O3" s="52"/>
    </row>
    <row r="4" spans="1:15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3"/>
      <c r="K4" s="52"/>
      <c r="L4" s="53"/>
      <c r="M4" s="52"/>
      <c r="N4" s="53"/>
      <c r="O4" s="52"/>
    </row>
    <row r="5" spans="1:15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3"/>
      <c r="K5" s="52"/>
      <c r="L5" s="53"/>
      <c r="M5" s="52"/>
      <c r="N5" s="53"/>
      <c r="O5" s="52"/>
    </row>
    <row r="6" spans="1:15" ht="15" thickBot="1">
      <c r="A6" s="51"/>
      <c r="B6" s="51"/>
      <c r="C6" s="51"/>
      <c r="D6" s="51"/>
      <c r="E6" s="51"/>
      <c r="F6" s="51"/>
      <c r="G6" s="51" t="s">
        <v>15</v>
      </c>
      <c r="H6" s="51"/>
      <c r="I6" s="52">
        <v>0</v>
      </c>
      <c r="J6" s="53"/>
      <c r="K6" s="52">
        <v>25000</v>
      </c>
      <c r="L6" s="53"/>
      <c r="M6" s="52">
        <v>0</v>
      </c>
      <c r="N6" s="53"/>
      <c r="O6" s="52">
        <f>ROUND(SUM(I6:M6),5)</f>
        <v>25000</v>
      </c>
    </row>
    <row r="7" spans="1:15" ht="15" thickBot="1">
      <c r="A7" s="51"/>
      <c r="B7" s="51"/>
      <c r="C7" s="51"/>
      <c r="D7" s="51"/>
      <c r="E7" s="51"/>
      <c r="F7" s="51" t="s">
        <v>16</v>
      </c>
      <c r="G7" s="51"/>
      <c r="H7" s="51"/>
      <c r="I7" s="76">
        <f>ROUND(SUM(I5:I6),5)</f>
        <v>0</v>
      </c>
      <c r="J7" s="53"/>
      <c r="K7" s="76">
        <f>ROUND(SUM(K5:K6),5)</f>
        <v>25000</v>
      </c>
      <c r="L7" s="53"/>
      <c r="M7" s="76">
        <f>ROUND(SUM(M5:M6),5)</f>
        <v>0</v>
      </c>
      <c r="N7" s="53"/>
      <c r="O7" s="76">
        <f>ROUND(SUM(I7:M7),5)</f>
        <v>25000</v>
      </c>
    </row>
    <row r="8" spans="1:15">
      <c r="A8" s="51"/>
      <c r="B8" s="51"/>
      <c r="C8" s="51"/>
      <c r="D8" s="51"/>
      <c r="E8" s="51" t="s">
        <v>17</v>
      </c>
      <c r="F8" s="51"/>
      <c r="G8" s="51"/>
      <c r="H8" s="51"/>
      <c r="I8" s="52">
        <f>ROUND(I4+I7,5)</f>
        <v>0</v>
      </c>
      <c r="J8" s="53"/>
      <c r="K8" s="52">
        <f>ROUND(K4+K7,5)</f>
        <v>25000</v>
      </c>
      <c r="L8" s="53"/>
      <c r="M8" s="52">
        <f>ROUND(M4+M7,5)</f>
        <v>0</v>
      </c>
      <c r="N8" s="53"/>
      <c r="O8" s="52">
        <f>ROUND(SUM(I8:M8),5)</f>
        <v>25000</v>
      </c>
    </row>
    <row r="9" spans="1:15">
      <c r="A9" s="51"/>
      <c r="B9" s="51"/>
      <c r="C9" s="51"/>
      <c r="D9" s="51"/>
      <c r="E9" s="51" t="s">
        <v>18</v>
      </c>
      <c r="F9" s="51"/>
      <c r="G9" s="51"/>
      <c r="H9" s="51"/>
      <c r="I9" s="52"/>
      <c r="J9" s="53"/>
      <c r="K9" s="52"/>
      <c r="L9" s="53"/>
      <c r="M9" s="52"/>
      <c r="N9" s="53"/>
      <c r="O9" s="52"/>
    </row>
    <row r="10" spans="1:15">
      <c r="A10" s="51"/>
      <c r="B10" s="51"/>
      <c r="C10" s="51"/>
      <c r="D10" s="51"/>
      <c r="E10" s="51"/>
      <c r="F10" s="51" t="s">
        <v>19</v>
      </c>
      <c r="G10" s="51"/>
      <c r="H10" s="51"/>
      <c r="I10" s="52"/>
      <c r="J10" s="53"/>
      <c r="K10" s="52"/>
      <c r="L10" s="53"/>
      <c r="M10" s="52"/>
      <c r="N10" s="53"/>
      <c r="O10" s="52"/>
    </row>
    <row r="11" spans="1:15">
      <c r="A11" s="51"/>
      <c r="B11" s="51"/>
      <c r="C11" s="51"/>
      <c r="D11" s="51"/>
      <c r="E11" s="51"/>
      <c r="F11" s="51"/>
      <c r="G11" s="51" t="s">
        <v>20</v>
      </c>
      <c r="H11" s="51"/>
      <c r="I11" s="52"/>
      <c r="J11" s="53"/>
      <c r="K11" s="52"/>
      <c r="L11" s="53"/>
      <c r="M11" s="52"/>
      <c r="N11" s="53"/>
      <c r="O11" s="52"/>
    </row>
    <row r="12" spans="1:15" ht="15" thickBot="1">
      <c r="A12" s="51"/>
      <c r="B12" s="51"/>
      <c r="C12" s="51"/>
      <c r="D12" s="51"/>
      <c r="E12" s="51"/>
      <c r="F12" s="51"/>
      <c r="G12" s="51"/>
      <c r="H12" s="51" t="s">
        <v>24</v>
      </c>
      <c r="I12" s="52">
        <v>75</v>
      </c>
      <c r="J12" s="53"/>
      <c r="K12" s="52">
        <v>0</v>
      </c>
      <c r="L12" s="53"/>
      <c r="M12" s="52">
        <v>0</v>
      </c>
      <c r="N12" s="53"/>
      <c r="O12" s="52">
        <f t="shared" ref="O12:O17" si="0">ROUND(SUM(I12:M12),5)</f>
        <v>75</v>
      </c>
    </row>
    <row r="13" spans="1:15" ht="15" thickBot="1">
      <c r="A13" s="51"/>
      <c r="B13" s="51"/>
      <c r="C13" s="51"/>
      <c r="D13" s="51"/>
      <c r="E13" s="51"/>
      <c r="F13" s="51"/>
      <c r="G13" s="51" t="s">
        <v>25</v>
      </c>
      <c r="H13" s="51"/>
      <c r="I13" s="77">
        <f>ROUND(SUM(I11:I12),5)</f>
        <v>75</v>
      </c>
      <c r="J13" s="53"/>
      <c r="K13" s="77">
        <f>ROUND(SUM(K11:K12),5)</f>
        <v>0</v>
      </c>
      <c r="L13" s="53"/>
      <c r="M13" s="77">
        <f>ROUND(SUM(M11:M12),5)</f>
        <v>0</v>
      </c>
      <c r="N13" s="53"/>
      <c r="O13" s="77">
        <f t="shared" si="0"/>
        <v>75</v>
      </c>
    </row>
    <row r="14" spans="1:15" ht="15" thickBot="1">
      <c r="A14" s="51"/>
      <c r="B14" s="51"/>
      <c r="C14" s="51"/>
      <c r="D14" s="51"/>
      <c r="E14" s="51"/>
      <c r="F14" s="51" t="s">
        <v>26</v>
      </c>
      <c r="G14" s="51"/>
      <c r="H14" s="51"/>
      <c r="I14" s="77">
        <f>ROUND(I10+I13,5)</f>
        <v>75</v>
      </c>
      <c r="J14" s="53"/>
      <c r="K14" s="77">
        <f>ROUND(K10+K13,5)</f>
        <v>0</v>
      </c>
      <c r="L14" s="53"/>
      <c r="M14" s="77">
        <f>ROUND(M10+M13,5)</f>
        <v>0</v>
      </c>
      <c r="N14" s="53"/>
      <c r="O14" s="77">
        <f t="shared" si="0"/>
        <v>75</v>
      </c>
    </row>
    <row r="15" spans="1:15" ht="15" thickBot="1">
      <c r="A15" s="51"/>
      <c r="B15" s="51"/>
      <c r="C15" s="51"/>
      <c r="D15" s="51"/>
      <c r="E15" s="51" t="s">
        <v>27</v>
      </c>
      <c r="F15" s="51"/>
      <c r="G15" s="51"/>
      <c r="H15" s="51"/>
      <c r="I15" s="77">
        <f>ROUND(I9+I14,5)</f>
        <v>75</v>
      </c>
      <c r="J15" s="53"/>
      <c r="K15" s="77">
        <f>ROUND(K9+K14,5)</f>
        <v>0</v>
      </c>
      <c r="L15" s="53"/>
      <c r="M15" s="77">
        <f>ROUND(M9+M14,5)</f>
        <v>0</v>
      </c>
      <c r="N15" s="53"/>
      <c r="O15" s="77">
        <f t="shared" si="0"/>
        <v>75</v>
      </c>
    </row>
    <row r="16" spans="1:15" ht="15" thickBot="1">
      <c r="A16" s="51"/>
      <c r="B16" s="51"/>
      <c r="C16" s="51"/>
      <c r="D16" s="51" t="s">
        <v>28</v>
      </c>
      <c r="E16" s="51"/>
      <c r="F16" s="51"/>
      <c r="G16" s="51"/>
      <c r="H16" s="51"/>
      <c r="I16" s="76">
        <f>ROUND(I3+I8+I15,5)</f>
        <v>75</v>
      </c>
      <c r="J16" s="53"/>
      <c r="K16" s="76">
        <f>ROUND(K3+K8+K15,5)</f>
        <v>25000</v>
      </c>
      <c r="L16" s="53"/>
      <c r="M16" s="76">
        <f>ROUND(M3+M8+M15,5)</f>
        <v>0</v>
      </c>
      <c r="N16" s="53"/>
      <c r="O16" s="76">
        <f t="shared" si="0"/>
        <v>25075</v>
      </c>
    </row>
    <row r="17" spans="1:15">
      <c r="A17" s="51"/>
      <c r="B17" s="51"/>
      <c r="C17" s="51" t="s">
        <v>29</v>
      </c>
      <c r="D17" s="51"/>
      <c r="E17" s="51"/>
      <c r="F17" s="51"/>
      <c r="G17" s="51"/>
      <c r="H17" s="51"/>
      <c r="I17" s="52">
        <f>I16</f>
        <v>75</v>
      </c>
      <c r="J17" s="53"/>
      <c r="K17" s="52">
        <f>K16</f>
        <v>25000</v>
      </c>
      <c r="L17" s="53"/>
      <c r="M17" s="52">
        <f>M16</f>
        <v>0</v>
      </c>
      <c r="N17" s="53"/>
      <c r="O17" s="52">
        <f t="shared" si="0"/>
        <v>25075</v>
      </c>
    </row>
    <row r="18" spans="1:15">
      <c r="A18" s="51"/>
      <c r="B18" s="51"/>
      <c r="C18" s="51"/>
      <c r="D18" s="51" t="s">
        <v>30</v>
      </c>
      <c r="E18" s="51"/>
      <c r="F18" s="51"/>
      <c r="G18" s="51"/>
      <c r="H18" s="51"/>
      <c r="I18" s="52"/>
      <c r="J18" s="53"/>
      <c r="K18" s="52"/>
      <c r="L18" s="53"/>
      <c r="M18" s="52"/>
      <c r="N18" s="53"/>
      <c r="O18" s="52"/>
    </row>
    <row r="19" spans="1:15">
      <c r="A19" s="51"/>
      <c r="B19" s="51"/>
      <c r="C19" s="51"/>
      <c r="D19" s="51"/>
      <c r="E19" s="51" t="s">
        <v>31</v>
      </c>
      <c r="F19" s="51"/>
      <c r="G19" s="51"/>
      <c r="H19" s="51"/>
      <c r="I19" s="52"/>
      <c r="J19" s="53"/>
      <c r="K19" s="52"/>
      <c r="L19" s="53"/>
      <c r="M19" s="52"/>
      <c r="N19" s="53"/>
      <c r="O19" s="52"/>
    </row>
    <row r="20" spans="1:15">
      <c r="A20" s="51"/>
      <c r="B20" s="51"/>
      <c r="C20" s="51"/>
      <c r="D20" s="51"/>
      <c r="E20" s="51"/>
      <c r="F20" s="51" t="s">
        <v>32</v>
      </c>
      <c r="G20" s="51"/>
      <c r="H20" s="51"/>
      <c r="I20" s="52"/>
      <c r="J20" s="53"/>
      <c r="K20" s="52"/>
      <c r="L20" s="53"/>
      <c r="M20" s="52"/>
      <c r="N20" s="53"/>
      <c r="O20" s="52"/>
    </row>
    <row r="21" spans="1:15">
      <c r="A21" s="51"/>
      <c r="B21" s="51"/>
      <c r="C21" s="51"/>
      <c r="D21" s="51"/>
      <c r="E21" s="51"/>
      <c r="F21" s="51"/>
      <c r="G21" s="51" t="s">
        <v>33</v>
      </c>
      <c r="H21" s="51"/>
      <c r="I21" s="52">
        <v>1750</v>
      </c>
      <c r="J21" s="53"/>
      <c r="K21" s="52">
        <v>0</v>
      </c>
      <c r="L21" s="53"/>
      <c r="M21" s="52">
        <v>0</v>
      </c>
      <c r="N21" s="53"/>
      <c r="O21" s="52">
        <f t="shared" ref="O21:O34" si="1">ROUND(SUM(I21:M21),5)</f>
        <v>1750</v>
      </c>
    </row>
    <row r="22" spans="1:15">
      <c r="A22" s="51"/>
      <c r="B22" s="51"/>
      <c r="C22" s="51"/>
      <c r="D22" s="51"/>
      <c r="E22" s="51"/>
      <c r="F22" s="51"/>
      <c r="G22" s="51" t="s">
        <v>34</v>
      </c>
      <c r="H22" s="51"/>
      <c r="I22" s="52">
        <v>9471.18</v>
      </c>
      <c r="J22" s="53"/>
      <c r="K22" s="52">
        <v>0</v>
      </c>
      <c r="L22" s="53"/>
      <c r="M22" s="52">
        <v>0</v>
      </c>
      <c r="N22" s="53"/>
      <c r="O22" s="52">
        <f t="shared" si="1"/>
        <v>9471.18</v>
      </c>
    </row>
    <row r="23" spans="1:15">
      <c r="A23" s="51"/>
      <c r="B23" s="51"/>
      <c r="C23" s="51"/>
      <c r="D23" s="51"/>
      <c r="E23" s="51"/>
      <c r="F23" s="51"/>
      <c r="G23" s="51" t="s">
        <v>35</v>
      </c>
      <c r="H23" s="51"/>
      <c r="I23" s="52">
        <v>16</v>
      </c>
      <c r="J23" s="53"/>
      <c r="K23" s="52">
        <v>0</v>
      </c>
      <c r="L23" s="53"/>
      <c r="M23" s="52">
        <v>0</v>
      </c>
      <c r="N23" s="53"/>
      <c r="O23" s="52">
        <f t="shared" si="1"/>
        <v>16</v>
      </c>
    </row>
    <row r="24" spans="1:15">
      <c r="A24" s="51"/>
      <c r="B24" s="51"/>
      <c r="C24" s="51"/>
      <c r="D24" s="51"/>
      <c r="E24" s="51"/>
      <c r="F24" s="51"/>
      <c r="G24" s="51" t="s">
        <v>36</v>
      </c>
      <c r="H24" s="51"/>
      <c r="I24" s="52">
        <v>1480</v>
      </c>
      <c r="J24" s="53"/>
      <c r="K24" s="52">
        <v>0</v>
      </c>
      <c r="L24" s="53"/>
      <c r="M24" s="52">
        <v>0</v>
      </c>
      <c r="N24" s="53"/>
      <c r="O24" s="52">
        <f t="shared" si="1"/>
        <v>1480</v>
      </c>
    </row>
    <row r="25" spans="1:15">
      <c r="A25" s="51"/>
      <c r="B25" s="51"/>
      <c r="C25" s="51"/>
      <c r="D25" s="51"/>
      <c r="E25" s="51"/>
      <c r="F25" s="51"/>
      <c r="G25" s="51" t="s">
        <v>39</v>
      </c>
      <c r="H25" s="51"/>
      <c r="I25" s="52">
        <v>139.74</v>
      </c>
      <c r="J25" s="53"/>
      <c r="K25" s="52">
        <v>0</v>
      </c>
      <c r="L25" s="53"/>
      <c r="M25" s="52">
        <v>0</v>
      </c>
      <c r="N25" s="53"/>
      <c r="O25" s="52">
        <f t="shared" si="1"/>
        <v>139.74</v>
      </c>
    </row>
    <row r="26" spans="1:15">
      <c r="A26" s="51"/>
      <c r="B26" s="51"/>
      <c r="C26" s="51"/>
      <c r="D26" s="51"/>
      <c r="E26" s="51"/>
      <c r="F26" s="51"/>
      <c r="G26" s="51" t="s">
        <v>42</v>
      </c>
      <c r="H26" s="51"/>
      <c r="I26" s="52">
        <v>4.1900000000000004</v>
      </c>
      <c r="J26" s="53"/>
      <c r="K26" s="52">
        <v>0</v>
      </c>
      <c r="L26" s="53"/>
      <c r="M26" s="52">
        <v>0</v>
      </c>
      <c r="N26" s="53"/>
      <c r="O26" s="52">
        <f t="shared" si="1"/>
        <v>4.1900000000000004</v>
      </c>
    </row>
    <row r="27" spans="1:15">
      <c r="A27" s="51"/>
      <c r="B27" s="51"/>
      <c r="C27" s="51"/>
      <c r="D27" s="51"/>
      <c r="E27" s="51"/>
      <c r="F27" s="51"/>
      <c r="G27" s="51" t="s">
        <v>43</v>
      </c>
      <c r="H27" s="51"/>
      <c r="I27" s="52">
        <v>1170.3800000000001</v>
      </c>
      <c r="J27" s="53"/>
      <c r="K27" s="52">
        <v>0</v>
      </c>
      <c r="L27" s="53"/>
      <c r="M27" s="52">
        <v>0</v>
      </c>
      <c r="N27" s="53"/>
      <c r="O27" s="52">
        <f t="shared" si="1"/>
        <v>1170.3800000000001</v>
      </c>
    </row>
    <row r="28" spans="1:15">
      <c r="A28" s="51"/>
      <c r="B28" s="51"/>
      <c r="C28" s="51"/>
      <c r="D28" s="51"/>
      <c r="E28" s="51"/>
      <c r="F28" s="51"/>
      <c r="G28" s="51" t="s">
        <v>45</v>
      </c>
      <c r="H28" s="51"/>
      <c r="I28" s="52">
        <v>425</v>
      </c>
      <c r="J28" s="53"/>
      <c r="K28" s="52">
        <v>0</v>
      </c>
      <c r="L28" s="53"/>
      <c r="M28" s="52">
        <v>0</v>
      </c>
      <c r="N28" s="53"/>
      <c r="O28" s="52">
        <f t="shared" si="1"/>
        <v>425</v>
      </c>
    </row>
    <row r="29" spans="1:15" ht="15" thickBot="1">
      <c r="A29" s="51"/>
      <c r="B29" s="51"/>
      <c r="C29" s="51"/>
      <c r="D29" s="51"/>
      <c r="E29" s="51"/>
      <c r="F29" s="51"/>
      <c r="G29" s="51" t="s">
        <v>46</v>
      </c>
      <c r="H29" s="51"/>
      <c r="I29" s="52">
        <v>0</v>
      </c>
      <c r="J29" s="53"/>
      <c r="K29" s="52">
        <v>0</v>
      </c>
      <c r="L29" s="53"/>
      <c r="M29" s="52">
        <v>1718.2</v>
      </c>
      <c r="N29" s="53"/>
      <c r="O29" s="52">
        <f t="shared" si="1"/>
        <v>1718.2</v>
      </c>
    </row>
    <row r="30" spans="1:15" ht="15" thickBot="1">
      <c r="A30" s="51"/>
      <c r="B30" s="51"/>
      <c r="C30" s="51"/>
      <c r="D30" s="51"/>
      <c r="E30" s="51"/>
      <c r="F30" s="51" t="s">
        <v>48</v>
      </c>
      <c r="G30" s="51"/>
      <c r="H30" s="51"/>
      <c r="I30" s="77">
        <f>ROUND(SUM(I20:I29),5)</f>
        <v>14456.49</v>
      </c>
      <c r="J30" s="53"/>
      <c r="K30" s="77">
        <f>ROUND(SUM(K20:K29),5)</f>
        <v>0</v>
      </c>
      <c r="L30" s="53"/>
      <c r="M30" s="77">
        <f>ROUND(SUM(M20:M29),5)</f>
        <v>1718.2</v>
      </c>
      <c r="N30" s="53"/>
      <c r="O30" s="77">
        <f t="shared" si="1"/>
        <v>16174.69</v>
      </c>
    </row>
    <row r="31" spans="1:15" ht="15" thickBot="1">
      <c r="A31" s="51"/>
      <c r="B31" s="51"/>
      <c r="C31" s="51"/>
      <c r="D31" s="51"/>
      <c r="E31" s="51" t="s">
        <v>49</v>
      </c>
      <c r="F31" s="51"/>
      <c r="G31" s="51"/>
      <c r="H31" s="51"/>
      <c r="I31" s="77">
        <f>ROUND(I19+I30,5)</f>
        <v>14456.49</v>
      </c>
      <c r="J31" s="53"/>
      <c r="K31" s="77">
        <f>ROUND(K19+K30,5)</f>
        <v>0</v>
      </c>
      <c r="L31" s="53"/>
      <c r="M31" s="77">
        <f>ROUND(M19+M30,5)</f>
        <v>1718.2</v>
      </c>
      <c r="N31" s="53"/>
      <c r="O31" s="77">
        <f t="shared" si="1"/>
        <v>16174.69</v>
      </c>
    </row>
    <row r="32" spans="1:15" ht="15" thickBot="1">
      <c r="A32" s="51"/>
      <c r="B32" s="51"/>
      <c r="C32" s="51"/>
      <c r="D32" s="51" t="s">
        <v>50</v>
      </c>
      <c r="E32" s="51"/>
      <c r="F32" s="51"/>
      <c r="G32" s="51"/>
      <c r="H32" s="51"/>
      <c r="I32" s="77">
        <f>ROUND(I18+I31,5)</f>
        <v>14456.49</v>
      </c>
      <c r="J32" s="53"/>
      <c r="K32" s="77">
        <f>ROUND(K18+K31,5)</f>
        <v>0</v>
      </c>
      <c r="L32" s="53"/>
      <c r="M32" s="77">
        <f>ROUND(M18+M31,5)</f>
        <v>1718.2</v>
      </c>
      <c r="N32" s="53"/>
      <c r="O32" s="77">
        <f t="shared" si="1"/>
        <v>16174.69</v>
      </c>
    </row>
    <row r="33" spans="1:15" ht="15" thickBot="1">
      <c r="A33" s="51"/>
      <c r="B33" s="51" t="s">
        <v>51</v>
      </c>
      <c r="C33" s="51"/>
      <c r="D33" s="51"/>
      <c r="E33" s="51"/>
      <c r="F33" s="51"/>
      <c r="G33" s="51"/>
      <c r="H33" s="51"/>
      <c r="I33" s="77">
        <f>ROUND(I2+I17-I32,5)</f>
        <v>-14381.49</v>
      </c>
      <c r="J33" s="53"/>
      <c r="K33" s="77">
        <f>ROUND(K2+K17-K32,5)</f>
        <v>25000</v>
      </c>
      <c r="L33" s="53"/>
      <c r="M33" s="77">
        <f>ROUND(M2+M17-M32,5)</f>
        <v>-1718.2</v>
      </c>
      <c r="N33" s="53"/>
      <c r="O33" s="77">
        <f t="shared" si="1"/>
        <v>8900.31</v>
      </c>
    </row>
    <row r="34" spans="1:15" s="47" customFormat="1" ht="11" thickBot="1">
      <c r="A34" s="51" t="s">
        <v>52</v>
      </c>
      <c r="B34" s="51"/>
      <c r="C34" s="51"/>
      <c r="D34" s="51"/>
      <c r="E34" s="51"/>
      <c r="F34" s="51"/>
      <c r="G34" s="51"/>
      <c r="H34" s="51"/>
      <c r="I34" s="78">
        <f>I33</f>
        <v>-14381.49</v>
      </c>
      <c r="J34" s="51"/>
      <c r="K34" s="78">
        <f>K33</f>
        <v>25000</v>
      </c>
      <c r="L34" s="51"/>
      <c r="M34" s="78">
        <f>M33</f>
        <v>-1718.2</v>
      </c>
      <c r="N34" s="51"/>
      <c r="O34" s="78">
        <f t="shared" si="1"/>
        <v>8900.31</v>
      </c>
    </row>
    <row r="35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workbookViewId="0">
      <selection sqref="A1:A1048576"/>
    </sheetView>
  </sheetViews>
  <sheetFormatPr baseColWidth="10" defaultColWidth="8.83203125" defaultRowHeight="14" x14ac:dyDescent="0"/>
  <cols>
    <col min="1" max="1" width="2.33203125" style="46" customWidth="1"/>
    <col min="2" max="3" width="3" style="46" customWidth="1"/>
    <col min="4" max="4" width="3.33203125" style="46" customWidth="1"/>
    <col min="5" max="6" width="3.1640625" style="46" customWidth="1"/>
    <col min="7" max="7" width="2.83203125" style="46" customWidth="1"/>
    <col min="8" max="8" width="3.1640625" style="46" customWidth="1"/>
    <col min="9" max="9" width="8.83203125" style="46"/>
    <col min="10" max="10" width="10.33203125" style="46" bestFit="1" customWidth="1"/>
    <col min="11" max="16384" width="8.83203125" style="46"/>
  </cols>
  <sheetData>
    <row r="1" spans="1:18" s="48" customFormat="1" ht="15" thickBot="1">
      <c r="A1" s="50"/>
      <c r="B1" s="50"/>
      <c r="C1" s="50"/>
      <c r="D1" s="50"/>
      <c r="E1" s="50"/>
      <c r="F1" s="50"/>
      <c r="G1" s="50"/>
      <c r="H1" s="50"/>
      <c r="I1" s="50"/>
      <c r="J1" s="75" t="s">
        <v>55</v>
      </c>
      <c r="K1" s="75" t="s">
        <v>56</v>
      </c>
      <c r="L1" s="75" t="s">
        <v>57</v>
      </c>
      <c r="M1" s="75" t="s">
        <v>58</v>
      </c>
      <c r="N1" s="75" t="s">
        <v>59</v>
      </c>
      <c r="O1" s="75" t="s">
        <v>60</v>
      </c>
      <c r="P1" s="75" t="s">
        <v>61</v>
      </c>
      <c r="Q1" s="75" t="s">
        <v>62</v>
      </c>
      <c r="R1" s="75" t="s">
        <v>63</v>
      </c>
    </row>
    <row r="2" spans="1:18" ht="15" thickTop="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9"/>
      <c r="L2" s="51"/>
      <c r="M2" s="51"/>
      <c r="N2" s="51"/>
      <c r="O2" s="51"/>
      <c r="P2" s="60"/>
      <c r="Q2" s="60"/>
      <c r="R2" s="60"/>
    </row>
    <row r="3" spans="1:18">
      <c r="A3" s="51"/>
      <c r="B3" s="51"/>
      <c r="C3" s="51" t="s">
        <v>11</v>
      </c>
      <c r="D3" s="51"/>
      <c r="E3" s="51"/>
      <c r="F3" s="51"/>
      <c r="G3" s="51"/>
      <c r="H3" s="51"/>
      <c r="I3" s="51"/>
      <c r="J3" s="51"/>
      <c r="K3" s="59"/>
      <c r="L3" s="51"/>
      <c r="M3" s="51"/>
      <c r="N3" s="51"/>
      <c r="O3" s="51"/>
      <c r="P3" s="60"/>
      <c r="Q3" s="60"/>
      <c r="R3" s="60"/>
    </row>
    <row r="4" spans="1:18">
      <c r="A4" s="51"/>
      <c r="B4" s="51"/>
      <c r="C4" s="51"/>
      <c r="D4" s="51" t="s">
        <v>12</v>
      </c>
      <c r="E4" s="51"/>
      <c r="F4" s="51"/>
      <c r="G4" s="51"/>
      <c r="H4" s="51"/>
      <c r="I4" s="51"/>
      <c r="J4" s="51"/>
      <c r="K4" s="59"/>
      <c r="L4" s="51"/>
      <c r="M4" s="51"/>
      <c r="N4" s="51"/>
      <c r="O4" s="51"/>
      <c r="P4" s="60"/>
      <c r="Q4" s="60"/>
      <c r="R4" s="60"/>
    </row>
    <row r="5" spans="1:18">
      <c r="A5" s="51"/>
      <c r="B5" s="51"/>
      <c r="C5" s="51"/>
      <c r="D5" s="51"/>
      <c r="E5" s="51" t="s">
        <v>13</v>
      </c>
      <c r="F5" s="51"/>
      <c r="G5" s="51"/>
      <c r="H5" s="51"/>
      <c r="I5" s="51"/>
      <c r="J5" s="51"/>
      <c r="K5" s="59"/>
      <c r="L5" s="51"/>
      <c r="M5" s="51"/>
      <c r="N5" s="51"/>
      <c r="O5" s="51"/>
      <c r="P5" s="60"/>
      <c r="Q5" s="60"/>
      <c r="R5" s="60"/>
    </row>
    <row r="6" spans="1:18">
      <c r="A6" s="51"/>
      <c r="B6" s="51"/>
      <c r="C6" s="51"/>
      <c r="D6" s="51"/>
      <c r="E6" s="51"/>
      <c r="F6" s="51" t="s">
        <v>15</v>
      </c>
      <c r="G6" s="51"/>
      <c r="H6" s="51"/>
      <c r="I6" s="51"/>
      <c r="J6" s="51"/>
      <c r="K6" s="59"/>
      <c r="L6" s="51"/>
      <c r="M6" s="51"/>
      <c r="N6" s="51"/>
      <c r="O6" s="51"/>
      <c r="P6" s="60"/>
      <c r="Q6" s="60"/>
      <c r="R6" s="60"/>
    </row>
    <row r="7" spans="1:18" ht="15" thickBot="1">
      <c r="A7" s="62"/>
      <c r="B7" s="62"/>
      <c r="C7" s="62"/>
      <c r="D7" s="62"/>
      <c r="E7" s="62"/>
      <c r="F7" s="62"/>
      <c r="G7" s="62"/>
      <c r="H7" s="53"/>
      <c r="I7" s="53"/>
      <c r="J7" s="53" t="s">
        <v>76</v>
      </c>
      <c r="K7" s="61">
        <v>42585</v>
      </c>
      <c r="L7" s="53"/>
      <c r="M7" s="53" t="s">
        <v>407</v>
      </c>
      <c r="N7" s="53" t="s">
        <v>67</v>
      </c>
      <c r="O7" s="53" t="s">
        <v>406</v>
      </c>
      <c r="P7" s="52"/>
      <c r="Q7" s="52">
        <v>25000</v>
      </c>
      <c r="R7" s="52">
        <v>25000</v>
      </c>
    </row>
    <row r="8" spans="1:18" ht="15" thickBot="1">
      <c r="A8" s="53"/>
      <c r="B8" s="53"/>
      <c r="C8" s="53"/>
      <c r="D8" s="53"/>
      <c r="E8" s="53"/>
      <c r="F8" s="53" t="s">
        <v>86</v>
      </c>
      <c r="G8" s="53"/>
      <c r="H8" s="53"/>
      <c r="I8" s="53"/>
      <c r="J8" s="53"/>
      <c r="K8" s="61"/>
      <c r="L8" s="53"/>
      <c r="M8" s="53"/>
      <c r="N8" s="53"/>
      <c r="O8" s="53"/>
      <c r="P8" s="77">
        <f>ROUND(SUM(P6:P7),5)</f>
        <v>0</v>
      </c>
      <c r="Q8" s="77">
        <f>ROUND(SUM(Q6:Q7),5)</f>
        <v>25000</v>
      </c>
      <c r="R8" s="77">
        <f>R7</f>
        <v>25000</v>
      </c>
    </row>
    <row r="9" spans="1:18" ht="15" thickBot="1">
      <c r="A9" s="53"/>
      <c r="B9" s="53"/>
      <c r="C9" s="53"/>
      <c r="D9" s="53"/>
      <c r="E9" s="53" t="s">
        <v>16</v>
      </c>
      <c r="F9" s="53"/>
      <c r="G9" s="53"/>
      <c r="H9" s="53"/>
      <c r="I9" s="53"/>
      <c r="J9" s="53"/>
      <c r="K9" s="61"/>
      <c r="L9" s="53"/>
      <c r="M9" s="53"/>
      <c r="N9" s="53"/>
      <c r="O9" s="53"/>
      <c r="P9" s="76">
        <f>P8</f>
        <v>0</v>
      </c>
      <c r="Q9" s="76">
        <f>Q8</f>
        <v>25000</v>
      </c>
      <c r="R9" s="76">
        <f>R8</f>
        <v>25000</v>
      </c>
    </row>
    <row r="10" spans="1:18">
      <c r="A10" s="53"/>
      <c r="B10" s="53"/>
      <c r="C10" s="53"/>
      <c r="D10" s="53" t="s">
        <v>17</v>
      </c>
      <c r="E10" s="53"/>
      <c r="F10" s="53"/>
      <c r="G10" s="53"/>
      <c r="H10" s="53"/>
      <c r="I10" s="53"/>
      <c r="J10" s="53"/>
      <c r="K10" s="61"/>
      <c r="L10" s="53"/>
      <c r="M10" s="53"/>
      <c r="N10" s="53"/>
      <c r="O10" s="53"/>
      <c r="P10" s="52">
        <f>P9</f>
        <v>0</v>
      </c>
      <c r="Q10" s="52">
        <f>Q9</f>
        <v>25000</v>
      </c>
      <c r="R10" s="52">
        <f>R9</f>
        <v>25000</v>
      </c>
    </row>
    <row r="11" spans="1:18">
      <c r="A11" s="51"/>
      <c r="B11" s="51"/>
      <c r="C11" s="51"/>
      <c r="D11" s="51" t="s">
        <v>18</v>
      </c>
      <c r="E11" s="51"/>
      <c r="F11" s="51"/>
      <c r="G11" s="51"/>
      <c r="H11" s="51"/>
      <c r="I11" s="51"/>
      <c r="J11" s="51"/>
      <c r="K11" s="59"/>
      <c r="L11" s="51"/>
      <c r="M11" s="51"/>
      <c r="N11" s="51"/>
      <c r="O11" s="51"/>
      <c r="P11" s="60"/>
      <c r="Q11" s="60"/>
      <c r="R11" s="60"/>
    </row>
    <row r="12" spans="1:18">
      <c r="A12" s="51"/>
      <c r="B12" s="51"/>
      <c r="C12" s="51"/>
      <c r="D12" s="51"/>
      <c r="E12" s="51" t="s">
        <v>19</v>
      </c>
      <c r="F12" s="51"/>
      <c r="G12" s="51"/>
      <c r="H12" s="51"/>
      <c r="I12" s="51"/>
      <c r="J12" s="51"/>
      <c r="K12" s="59"/>
      <c r="L12" s="51"/>
      <c r="M12" s="51"/>
      <c r="N12" s="51"/>
      <c r="O12" s="51"/>
      <c r="P12" s="60"/>
      <c r="Q12" s="60"/>
      <c r="R12" s="60"/>
    </row>
    <row r="13" spans="1:18">
      <c r="A13" s="51"/>
      <c r="B13" s="51"/>
      <c r="C13" s="51"/>
      <c r="D13" s="51"/>
      <c r="E13" s="51"/>
      <c r="F13" s="51" t="s">
        <v>20</v>
      </c>
      <c r="G13" s="51"/>
      <c r="H13" s="51"/>
      <c r="I13" s="51"/>
      <c r="J13" s="51"/>
      <c r="K13" s="59"/>
      <c r="L13" s="51"/>
      <c r="M13" s="51"/>
      <c r="N13" s="51"/>
      <c r="O13" s="51"/>
      <c r="P13" s="60"/>
      <c r="Q13" s="60"/>
      <c r="R13" s="60"/>
    </row>
    <row r="14" spans="1:18">
      <c r="A14" s="51"/>
      <c r="B14" s="51"/>
      <c r="C14" s="51"/>
      <c r="D14" s="51"/>
      <c r="E14" s="51"/>
      <c r="F14" s="51"/>
      <c r="G14" s="51" t="s">
        <v>24</v>
      </c>
      <c r="H14" s="51"/>
      <c r="I14" s="51"/>
      <c r="J14" s="51"/>
      <c r="K14" s="59"/>
      <c r="L14" s="51"/>
      <c r="M14" s="51"/>
      <c r="N14" s="51"/>
      <c r="O14" s="51"/>
      <c r="P14" s="60"/>
      <c r="Q14" s="60"/>
      <c r="R14" s="60"/>
    </row>
    <row r="15" spans="1:18" ht="15" thickBot="1">
      <c r="A15" s="62"/>
      <c r="B15" s="62"/>
      <c r="C15" s="62"/>
      <c r="D15" s="62"/>
      <c r="E15" s="62"/>
      <c r="F15" s="62"/>
      <c r="G15" s="62"/>
      <c r="H15" s="53"/>
      <c r="I15" s="53"/>
      <c r="J15" s="53" t="s">
        <v>76</v>
      </c>
      <c r="K15" s="61">
        <v>42591</v>
      </c>
      <c r="L15" s="53" t="s">
        <v>408</v>
      </c>
      <c r="M15" s="53" t="s">
        <v>409</v>
      </c>
      <c r="N15" s="53" t="s">
        <v>76</v>
      </c>
      <c r="O15" s="53" t="s">
        <v>67</v>
      </c>
      <c r="P15" s="52"/>
      <c r="Q15" s="52">
        <v>75</v>
      </c>
      <c r="R15" s="52">
        <v>75</v>
      </c>
    </row>
    <row r="16" spans="1:18" ht="15" thickBot="1">
      <c r="A16" s="53"/>
      <c r="B16" s="53"/>
      <c r="C16" s="53"/>
      <c r="D16" s="53"/>
      <c r="E16" s="53"/>
      <c r="F16" s="53"/>
      <c r="G16" s="53" t="s">
        <v>151</v>
      </c>
      <c r="H16" s="53"/>
      <c r="I16" s="53"/>
      <c r="J16" s="53"/>
      <c r="K16" s="61"/>
      <c r="L16" s="53"/>
      <c r="M16" s="53"/>
      <c r="N16" s="53"/>
      <c r="O16" s="53"/>
      <c r="P16" s="77">
        <f>ROUND(SUM(P14:P15),5)</f>
        <v>0</v>
      </c>
      <c r="Q16" s="77">
        <f>ROUND(SUM(Q14:Q15),5)</f>
        <v>75</v>
      </c>
      <c r="R16" s="77">
        <f>R15</f>
        <v>75</v>
      </c>
    </row>
    <row r="17" spans="1:18" ht="15" thickBot="1">
      <c r="A17" s="53"/>
      <c r="B17" s="53"/>
      <c r="C17" s="53"/>
      <c r="D17" s="53"/>
      <c r="E17" s="53"/>
      <c r="F17" s="53" t="s">
        <v>25</v>
      </c>
      <c r="G17" s="53"/>
      <c r="H17" s="53"/>
      <c r="I17" s="53"/>
      <c r="J17" s="53"/>
      <c r="K17" s="61"/>
      <c r="L17" s="53"/>
      <c r="M17" s="53"/>
      <c r="N17" s="53"/>
      <c r="O17" s="53"/>
      <c r="P17" s="77">
        <f t="shared" ref="P17:Q19" si="0">P16</f>
        <v>0</v>
      </c>
      <c r="Q17" s="77">
        <f t="shared" si="0"/>
        <v>75</v>
      </c>
      <c r="R17" s="77">
        <f>R16</f>
        <v>75</v>
      </c>
    </row>
    <row r="18" spans="1:18" ht="15" thickBot="1">
      <c r="A18" s="53"/>
      <c r="B18" s="53"/>
      <c r="C18" s="53"/>
      <c r="D18" s="53"/>
      <c r="E18" s="53" t="s">
        <v>26</v>
      </c>
      <c r="F18" s="53"/>
      <c r="G18" s="53"/>
      <c r="H18" s="53"/>
      <c r="I18" s="53"/>
      <c r="J18" s="53"/>
      <c r="K18" s="61"/>
      <c r="L18" s="53"/>
      <c r="M18" s="53"/>
      <c r="N18" s="53"/>
      <c r="O18" s="53"/>
      <c r="P18" s="77">
        <f t="shared" si="0"/>
        <v>0</v>
      </c>
      <c r="Q18" s="77">
        <f t="shared" si="0"/>
        <v>75</v>
      </c>
      <c r="R18" s="77">
        <f>R17</f>
        <v>75</v>
      </c>
    </row>
    <row r="19" spans="1:18" ht="15" thickBot="1">
      <c r="A19" s="53"/>
      <c r="B19" s="53"/>
      <c r="C19" s="53"/>
      <c r="D19" s="53" t="s">
        <v>27</v>
      </c>
      <c r="E19" s="53"/>
      <c r="F19" s="53"/>
      <c r="G19" s="53"/>
      <c r="H19" s="53"/>
      <c r="I19" s="53"/>
      <c r="J19" s="53"/>
      <c r="K19" s="61"/>
      <c r="L19" s="53"/>
      <c r="M19" s="53"/>
      <c r="N19" s="53"/>
      <c r="O19" s="53"/>
      <c r="P19" s="77">
        <f t="shared" si="0"/>
        <v>0</v>
      </c>
      <c r="Q19" s="77">
        <f t="shared" si="0"/>
        <v>75</v>
      </c>
      <c r="R19" s="77">
        <f>R18</f>
        <v>75</v>
      </c>
    </row>
    <row r="20" spans="1:18" ht="15" thickBot="1">
      <c r="A20" s="53"/>
      <c r="B20" s="53"/>
      <c r="C20" s="53" t="s">
        <v>28</v>
      </c>
      <c r="D20" s="53"/>
      <c r="E20" s="53"/>
      <c r="F20" s="53"/>
      <c r="G20" s="53"/>
      <c r="H20" s="53"/>
      <c r="I20" s="53"/>
      <c r="J20" s="53"/>
      <c r="K20" s="61"/>
      <c r="L20" s="53"/>
      <c r="M20" s="53"/>
      <c r="N20" s="53"/>
      <c r="O20" s="53"/>
      <c r="P20" s="76">
        <f>ROUND(P10+P19,5)</f>
        <v>0</v>
      </c>
      <c r="Q20" s="76">
        <f>ROUND(Q10+Q19,5)</f>
        <v>25075</v>
      </c>
      <c r="R20" s="76">
        <f>ROUND(R10+R19,5)</f>
        <v>25075</v>
      </c>
    </row>
    <row r="21" spans="1:18">
      <c r="A21" s="53"/>
      <c r="B21" s="53" t="s">
        <v>29</v>
      </c>
      <c r="C21" s="53"/>
      <c r="D21" s="53"/>
      <c r="E21" s="53"/>
      <c r="F21" s="53"/>
      <c r="G21" s="53"/>
      <c r="H21" s="53"/>
      <c r="I21" s="53"/>
      <c r="J21" s="53"/>
      <c r="K21" s="61"/>
      <c r="L21" s="53"/>
      <c r="M21" s="53"/>
      <c r="N21" s="53"/>
      <c r="O21" s="53"/>
      <c r="P21" s="52">
        <f>P20</f>
        <v>0</v>
      </c>
      <c r="Q21" s="52">
        <f>Q20</f>
        <v>25075</v>
      </c>
      <c r="R21" s="52">
        <f>R20</f>
        <v>25075</v>
      </c>
    </row>
    <row r="22" spans="1:18">
      <c r="A22" s="51"/>
      <c r="B22" s="51"/>
      <c r="C22" s="51" t="s">
        <v>30</v>
      </c>
      <c r="D22" s="51"/>
      <c r="E22" s="51"/>
      <c r="F22" s="51"/>
      <c r="G22" s="51"/>
      <c r="H22" s="51"/>
      <c r="I22" s="51"/>
      <c r="J22" s="51"/>
      <c r="K22" s="59"/>
      <c r="L22" s="51"/>
      <c r="M22" s="51"/>
      <c r="N22" s="51"/>
      <c r="O22" s="51"/>
      <c r="P22" s="60"/>
      <c r="Q22" s="60"/>
      <c r="R22" s="60"/>
    </row>
    <row r="23" spans="1:18">
      <c r="A23" s="51"/>
      <c r="B23" s="51"/>
      <c r="C23" s="51"/>
      <c r="D23" s="51" t="s">
        <v>31</v>
      </c>
      <c r="E23" s="51"/>
      <c r="F23" s="51"/>
      <c r="G23" s="51"/>
      <c r="H23" s="51"/>
      <c r="I23" s="51"/>
      <c r="J23" s="51"/>
      <c r="K23" s="59"/>
      <c r="L23" s="51"/>
      <c r="M23" s="51"/>
      <c r="N23" s="51"/>
      <c r="O23" s="51"/>
      <c r="P23" s="60"/>
      <c r="Q23" s="60"/>
      <c r="R23" s="60"/>
    </row>
    <row r="24" spans="1:18">
      <c r="A24" s="51"/>
      <c r="B24" s="51"/>
      <c r="C24" s="51"/>
      <c r="D24" s="51"/>
      <c r="E24" s="51" t="s">
        <v>32</v>
      </c>
      <c r="F24" s="51"/>
      <c r="G24" s="51"/>
      <c r="H24" s="51"/>
      <c r="I24" s="51"/>
      <c r="J24" s="51"/>
      <c r="K24" s="59"/>
      <c r="L24" s="51"/>
      <c r="M24" s="51"/>
      <c r="N24" s="51"/>
      <c r="O24" s="51"/>
      <c r="P24" s="60"/>
      <c r="Q24" s="60"/>
      <c r="R24" s="60"/>
    </row>
    <row r="25" spans="1:18">
      <c r="A25" s="51"/>
      <c r="B25" s="51"/>
      <c r="C25" s="51"/>
      <c r="D25" s="51"/>
      <c r="E25" s="51"/>
      <c r="F25" s="51" t="s">
        <v>33</v>
      </c>
      <c r="G25" s="51"/>
      <c r="H25" s="51"/>
      <c r="I25" s="51"/>
      <c r="J25" s="51"/>
      <c r="K25" s="59"/>
      <c r="L25" s="51"/>
      <c r="M25" s="51"/>
      <c r="N25" s="51"/>
      <c r="O25" s="51"/>
      <c r="P25" s="60"/>
      <c r="Q25" s="60"/>
      <c r="R25" s="60"/>
    </row>
    <row r="26" spans="1:18" ht="15" thickBot="1">
      <c r="A26" s="62"/>
      <c r="B26" s="62"/>
      <c r="C26" s="62"/>
      <c r="D26" s="62"/>
      <c r="E26" s="62"/>
      <c r="F26" s="62"/>
      <c r="G26" s="62"/>
      <c r="H26" s="53"/>
      <c r="I26" s="53"/>
      <c r="J26" s="53" t="s">
        <v>64</v>
      </c>
      <c r="K26" s="61">
        <v>42613</v>
      </c>
      <c r="L26" s="53" t="s">
        <v>410</v>
      </c>
      <c r="M26" s="53"/>
      <c r="N26" s="53" t="s">
        <v>407</v>
      </c>
      <c r="O26" s="53" t="s">
        <v>67</v>
      </c>
      <c r="P26" s="79">
        <v>1750</v>
      </c>
      <c r="Q26" s="79"/>
      <c r="R26" s="79">
        <v>1750</v>
      </c>
    </row>
    <row r="27" spans="1:18">
      <c r="A27" s="53"/>
      <c r="B27" s="53"/>
      <c r="C27" s="53"/>
      <c r="D27" s="53"/>
      <c r="E27" s="53"/>
      <c r="F27" s="53" t="s">
        <v>157</v>
      </c>
      <c r="G27" s="53"/>
      <c r="H27" s="53"/>
      <c r="I27" s="53"/>
      <c r="J27" s="53"/>
      <c r="K27" s="61"/>
      <c r="L27" s="53"/>
      <c r="M27" s="53"/>
      <c r="N27" s="53"/>
      <c r="O27" s="53"/>
      <c r="P27" s="52">
        <f>ROUND(SUM(P25:P26),5)</f>
        <v>1750</v>
      </c>
      <c r="Q27" s="52">
        <f>ROUND(SUM(Q25:Q26),5)</f>
        <v>0</v>
      </c>
      <c r="R27" s="52">
        <f>R26</f>
        <v>1750</v>
      </c>
    </row>
    <row r="28" spans="1:18">
      <c r="A28" s="51"/>
      <c r="B28" s="51"/>
      <c r="C28" s="51"/>
      <c r="D28" s="51"/>
      <c r="E28" s="51"/>
      <c r="F28" s="51" t="s">
        <v>34</v>
      </c>
      <c r="G28" s="51"/>
      <c r="H28" s="51"/>
      <c r="I28" s="51"/>
      <c r="J28" s="51"/>
      <c r="K28" s="59"/>
      <c r="L28" s="51"/>
      <c r="M28" s="51"/>
      <c r="N28" s="51"/>
      <c r="O28" s="51"/>
      <c r="P28" s="60"/>
      <c r="Q28" s="60"/>
      <c r="R28" s="60"/>
    </row>
    <row r="29" spans="1:18">
      <c r="A29" s="53"/>
      <c r="B29" s="53"/>
      <c r="C29" s="53"/>
      <c r="D29" s="53"/>
      <c r="E29" s="53"/>
      <c r="F29" s="53"/>
      <c r="G29" s="53"/>
      <c r="H29" s="53"/>
      <c r="I29" s="53"/>
      <c r="J29" s="53" t="s">
        <v>64</v>
      </c>
      <c r="K29" s="61">
        <v>42583</v>
      </c>
      <c r="L29" s="53" t="s">
        <v>411</v>
      </c>
      <c r="M29" s="53"/>
      <c r="N29" s="53" t="s">
        <v>412</v>
      </c>
      <c r="O29" s="53" t="s">
        <v>67</v>
      </c>
      <c r="P29" s="52"/>
      <c r="Q29" s="52">
        <v>3781.35</v>
      </c>
      <c r="R29" s="52">
        <v>-3781.35</v>
      </c>
    </row>
    <row r="30" spans="1:18">
      <c r="A30" s="53"/>
      <c r="B30" s="53"/>
      <c r="C30" s="53"/>
      <c r="D30" s="53"/>
      <c r="E30" s="53"/>
      <c r="F30" s="53"/>
      <c r="G30" s="53"/>
      <c r="H30" s="53"/>
      <c r="I30" s="53"/>
      <c r="J30" s="53" t="s">
        <v>64</v>
      </c>
      <c r="K30" s="61">
        <v>42583</v>
      </c>
      <c r="L30" s="53" t="s">
        <v>411</v>
      </c>
      <c r="M30" s="53"/>
      <c r="N30" s="53" t="s">
        <v>412</v>
      </c>
      <c r="O30" s="53" t="s">
        <v>67</v>
      </c>
      <c r="P30" s="52"/>
      <c r="Q30" s="52">
        <v>289.27</v>
      </c>
      <c r="R30" s="52">
        <v>-4070.62</v>
      </c>
    </row>
    <row r="31" spans="1:18">
      <c r="A31" s="53"/>
      <c r="B31" s="53"/>
      <c r="C31" s="53"/>
      <c r="D31" s="53"/>
      <c r="E31" s="53"/>
      <c r="F31" s="53"/>
      <c r="G31" s="53"/>
      <c r="H31" s="53"/>
      <c r="I31" s="53"/>
      <c r="J31" s="53" t="s">
        <v>64</v>
      </c>
      <c r="K31" s="61">
        <v>42597</v>
      </c>
      <c r="L31" s="53" t="s">
        <v>413</v>
      </c>
      <c r="M31" s="53"/>
      <c r="N31" s="53" t="s">
        <v>161</v>
      </c>
      <c r="O31" s="53" t="s">
        <v>67</v>
      </c>
      <c r="P31" s="52">
        <v>415.31</v>
      </c>
      <c r="Q31" s="52"/>
      <c r="R31" s="52">
        <v>-3655.31</v>
      </c>
    </row>
    <row r="32" spans="1:18">
      <c r="A32" s="53"/>
      <c r="B32" s="53"/>
      <c r="C32" s="53"/>
      <c r="D32" s="53"/>
      <c r="E32" s="53"/>
      <c r="F32" s="53"/>
      <c r="G32" s="53"/>
      <c r="H32" s="53"/>
      <c r="I32" s="53"/>
      <c r="J32" s="53" t="s">
        <v>64</v>
      </c>
      <c r="K32" s="61">
        <v>42597</v>
      </c>
      <c r="L32" s="53" t="s">
        <v>413</v>
      </c>
      <c r="M32" s="53"/>
      <c r="N32" s="53" t="s">
        <v>163</v>
      </c>
      <c r="O32" s="53" t="s">
        <v>67</v>
      </c>
      <c r="P32" s="52">
        <v>3958.34</v>
      </c>
      <c r="Q32" s="52"/>
      <c r="R32" s="52">
        <v>303.02999999999997</v>
      </c>
    </row>
    <row r="33" spans="1:18">
      <c r="A33" s="53"/>
      <c r="B33" s="53"/>
      <c r="C33" s="53"/>
      <c r="D33" s="53"/>
      <c r="E33" s="53"/>
      <c r="F33" s="53"/>
      <c r="G33" s="53"/>
      <c r="H33" s="53"/>
      <c r="I33" s="53"/>
      <c r="J33" s="53" t="s">
        <v>64</v>
      </c>
      <c r="K33" s="61">
        <v>42613</v>
      </c>
      <c r="L33" s="53" t="s">
        <v>414</v>
      </c>
      <c r="M33" s="53"/>
      <c r="N33" s="53"/>
      <c r="O33" s="53" t="s">
        <v>67</v>
      </c>
      <c r="P33" s="52">
        <v>60.24</v>
      </c>
      <c r="Q33" s="52"/>
      <c r="R33" s="52">
        <v>363.27</v>
      </c>
    </row>
    <row r="34" spans="1:18">
      <c r="A34" s="53"/>
      <c r="B34" s="53"/>
      <c r="C34" s="53"/>
      <c r="D34" s="53"/>
      <c r="E34" s="53"/>
      <c r="F34" s="53"/>
      <c r="G34" s="53"/>
      <c r="H34" s="53"/>
      <c r="I34" s="53"/>
      <c r="J34" s="53" t="s">
        <v>64</v>
      </c>
      <c r="K34" s="61">
        <v>42613</v>
      </c>
      <c r="L34" s="53" t="s">
        <v>415</v>
      </c>
      <c r="M34" s="53"/>
      <c r="N34" s="53" t="s">
        <v>161</v>
      </c>
      <c r="O34" s="53" t="s">
        <v>67</v>
      </c>
      <c r="P34" s="52">
        <v>415.31</v>
      </c>
      <c r="Q34" s="52"/>
      <c r="R34" s="52">
        <v>778.58</v>
      </c>
    </row>
    <row r="35" spans="1:18">
      <c r="A35" s="53"/>
      <c r="B35" s="53"/>
      <c r="C35" s="53"/>
      <c r="D35" s="53"/>
      <c r="E35" s="53"/>
      <c r="F35" s="53"/>
      <c r="G35" s="53"/>
      <c r="H35" s="53"/>
      <c r="I35" s="53"/>
      <c r="J35" s="53" t="s">
        <v>64</v>
      </c>
      <c r="K35" s="61">
        <v>42613</v>
      </c>
      <c r="L35" s="53" t="s">
        <v>415</v>
      </c>
      <c r="M35" s="53"/>
      <c r="N35" s="53" t="s">
        <v>163</v>
      </c>
      <c r="O35" s="53" t="s">
        <v>67</v>
      </c>
      <c r="P35" s="52">
        <v>3958.34</v>
      </c>
      <c r="Q35" s="52"/>
      <c r="R35" s="52">
        <v>4736.92</v>
      </c>
    </row>
    <row r="36" spans="1:18">
      <c r="A36" s="53"/>
      <c r="B36" s="53"/>
      <c r="C36" s="53"/>
      <c r="D36" s="53"/>
      <c r="E36" s="53"/>
      <c r="F36" s="53"/>
      <c r="G36" s="53"/>
      <c r="H36" s="53"/>
      <c r="I36" s="53"/>
      <c r="J36" s="53" t="s">
        <v>64</v>
      </c>
      <c r="K36" s="61">
        <v>42613</v>
      </c>
      <c r="L36" s="53" t="s">
        <v>416</v>
      </c>
      <c r="M36" s="53"/>
      <c r="N36" s="53"/>
      <c r="O36" s="53" t="s">
        <v>67</v>
      </c>
      <c r="P36" s="52">
        <v>4397.83</v>
      </c>
      <c r="Q36" s="52"/>
      <c r="R36" s="52">
        <v>9134.75</v>
      </c>
    </row>
    <row r="37" spans="1:18" ht="15" thickBot="1">
      <c r="A37" s="53"/>
      <c r="B37" s="53"/>
      <c r="C37" s="53"/>
      <c r="D37" s="53"/>
      <c r="E37" s="53"/>
      <c r="F37" s="53"/>
      <c r="G37" s="53"/>
      <c r="H37" s="53"/>
      <c r="I37" s="53"/>
      <c r="J37" s="53" t="s">
        <v>64</v>
      </c>
      <c r="K37" s="61">
        <v>42613</v>
      </c>
      <c r="L37" s="53" t="s">
        <v>416</v>
      </c>
      <c r="M37" s="53"/>
      <c r="N37" s="53"/>
      <c r="O37" s="53" t="s">
        <v>67</v>
      </c>
      <c r="P37" s="79">
        <v>336.43</v>
      </c>
      <c r="Q37" s="79"/>
      <c r="R37" s="79">
        <v>9471.18</v>
      </c>
    </row>
    <row r="38" spans="1:18">
      <c r="A38" s="53"/>
      <c r="B38" s="53"/>
      <c r="C38" s="53"/>
      <c r="D38" s="53"/>
      <c r="E38" s="53"/>
      <c r="F38" s="53" t="s">
        <v>193</v>
      </c>
      <c r="G38" s="53"/>
      <c r="H38" s="53"/>
      <c r="I38" s="53"/>
      <c r="J38" s="53"/>
      <c r="K38" s="61"/>
      <c r="L38" s="53"/>
      <c r="M38" s="53"/>
      <c r="N38" s="53"/>
      <c r="O38" s="53"/>
      <c r="P38" s="52">
        <f>ROUND(SUM(P28:P37),5)</f>
        <v>13541.8</v>
      </c>
      <c r="Q38" s="52">
        <f>ROUND(SUM(Q28:Q37),5)</f>
        <v>4070.62</v>
      </c>
      <c r="R38" s="52">
        <f>R37</f>
        <v>9471.18</v>
      </c>
    </row>
    <row r="39" spans="1:18">
      <c r="A39" s="51"/>
      <c r="B39" s="51"/>
      <c r="C39" s="51"/>
      <c r="D39" s="51"/>
      <c r="E39" s="51"/>
      <c r="F39" s="51" t="s">
        <v>35</v>
      </c>
      <c r="G39" s="51"/>
      <c r="H39" s="51"/>
      <c r="I39" s="51"/>
      <c r="J39" s="51"/>
      <c r="K39" s="59"/>
      <c r="L39" s="51"/>
      <c r="M39" s="51"/>
      <c r="N39" s="51"/>
      <c r="O39" s="51"/>
      <c r="P39" s="60"/>
      <c r="Q39" s="60"/>
      <c r="R39" s="60"/>
    </row>
    <row r="40" spans="1:18" ht="15" thickBot="1">
      <c r="A40" s="62"/>
      <c r="B40" s="62"/>
      <c r="C40" s="62"/>
      <c r="D40" s="62"/>
      <c r="E40" s="62"/>
      <c r="F40" s="62"/>
      <c r="G40" s="62"/>
      <c r="H40" s="53"/>
      <c r="I40" s="53"/>
      <c r="J40" s="53" t="s">
        <v>194</v>
      </c>
      <c r="K40" s="61">
        <v>42607</v>
      </c>
      <c r="L40" s="53" t="s">
        <v>195</v>
      </c>
      <c r="M40" s="53" t="s">
        <v>196</v>
      </c>
      <c r="N40" s="53" t="s">
        <v>197</v>
      </c>
      <c r="O40" s="53" t="s">
        <v>67</v>
      </c>
      <c r="P40" s="79">
        <v>16</v>
      </c>
      <c r="Q40" s="79"/>
      <c r="R40" s="79">
        <v>16</v>
      </c>
    </row>
    <row r="41" spans="1:18">
      <c r="A41" s="53"/>
      <c r="B41" s="53"/>
      <c r="C41" s="53"/>
      <c r="D41" s="53"/>
      <c r="E41" s="53"/>
      <c r="F41" s="53" t="s">
        <v>204</v>
      </c>
      <c r="G41" s="53"/>
      <c r="H41" s="53"/>
      <c r="I41" s="53"/>
      <c r="J41" s="53"/>
      <c r="K41" s="61"/>
      <c r="L41" s="53"/>
      <c r="M41" s="53"/>
      <c r="N41" s="53"/>
      <c r="O41" s="53"/>
      <c r="P41" s="52">
        <f>ROUND(SUM(P39:P40),5)</f>
        <v>16</v>
      </c>
      <c r="Q41" s="52">
        <f>ROUND(SUM(Q39:Q40),5)</f>
        <v>0</v>
      </c>
      <c r="R41" s="52">
        <f>R40</f>
        <v>16</v>
      </c>
    </row>
    <row r="42" spans="1:18">
      <c r="A42" s="51"/>
      <c r="B42" s="51"/>
      <c r="C42" s="51"/>
      <c r="D42" s="51"/>
      <c r="E42" s="51"/>
      <c r="F42" s="51" t="s">
        <v>36</v>
      </c>
      <c r="G42" s="51"/>
      <c r="H42" s="51"/>
      <c r="I42" s="51"/>
      <c r="J42" s="51"/>
      <c r="K42" s="59"/>
      <c r="L42" s="51"/>
      <c r="M42" s="51"/>
      <c r="N42" s="51"/>
      <c r="O42" s="51"/>
      <c r="P42" s="60"/>
      <c r="Q42" s="60"/>
      <c r="R42" s="60"/>
    </row>
    <row r="43" spans="1:18">
      <c r="A43" s="53"/>
      <c r="B43" s="53"/>
      <c r="C43" s="53"/>
      <c r="D43" s="53"/>
      <c r="E43" s="53"/>
      <c r="F43" s="53"/>
      <c r="G43" s="53"/>
      <c r="H43" s="53"/>
      <c r="I43" s="53"/>
      <c r="J43" s="53" t="s">
        <v>194</v>
      </c>
      <c r="K43" s="61">
        <v>42607</v>
      </c>
      <c r="L43" s="53" t="s">
        <v>195</v>
      </c>
      <c r="M43" s="53" t="s">
        <v>196</v>
      </c>
      <c r="N43" s="53" t="s">
        <v>417</v>
      </c>
      <c r="O43" s="53" t="s">
        <v>67</v>
      </c>
      <c r="P43" s="52">
        <v>960</v>
      </c>
      <c r="Q43" s="52"/>
      <c r="R43" s="52">
        <v>960</v>
      </c>
    </row>
    <row r="44" spans="1:18">
      <c r="A44" s="53"/>
      <c r="B44" s="53"/>
      <c r="C44" s="53"/>
      <c r="D44" s="53"/>
      <c r="E44" s="53"/>
      <c r="F44" s="53"/>
      <c r="G44" s="53"/>
      <c r="H44" s="53"/>
      <c r="I44" s="53"/>
      <c r="J44" s="53" t="s">
        <v>194</v>
      </c>
      <c r="K44" s="61">
        <v>42607</v>
      </c>
      <c r="L44" s="53" t="s">
        <v>195</v>
      </c>
      <c r="M44" s="53" t="s">
        <v>196</v>
      </c>
      <c r="N44" s="53" t="s">
        <v>417</v>
      </c>
      <c r="O44" s="53" t="s">
        <v>67</v>
      </c>
      <c r="P44" s="52">
        <v>260</v>
      </c>
      <c r="Q44" s="52"/>
      <c r="R44" s="52">
        <v>1220</v>
      </c>
    </row>
    <row r="45" spans="1:18" ht="15" thickBot="1">
      <c r="A45" s="53"/>
      <c r="B45" s="53"/>
      <c r="C45" s="53"/>
      <c r="D45" s="53"/>
      <c r="E45" s="53"/>
      <c r="F45" s="53"/>
      <c r="G45" s="53"/>
      <c r="H45" s="53"/>
      <c r="I45" s="53"/>
      <c r="J45" s="53" t="s">
        <v>194</v>
      </c>
      <c r="K45" s="61">
        <v>42607</v>
      </c>
      <c r="L45" s="53" t="s">
        <v>195</v>
      </c>
      <c r="M45" s="53" t="s">
        <v>196</v>
      </c>
      <c r="N45" s="53" t="s">
        <v>417</v>
      </c>
      <c r="O45" s="53" t="s">
        <v>67</v>
      </c>
      <c r="P45" s="79">
        <v>260</v>
      </c>
      <c r="Q45" s="79"/>
      <c r="R45" s="79">
        <v>1480</v>
      </c>
    </row>
    <row r="46" spans="1:18">
      <c r="A46" s="53"/>
      <c r="B46" s="53"/>
      <c r="C46" s="53"/>
      <c r="D46" s="53"/>
      <c r="E46" s="53"/>
      <c r="F46" s="53" t="s">
        <v>235</v>
      </c>
      <c r="G46" s="53"/>
      <c r="H46" s="53"/>
      <c r="I46" s="53"/>
      <c r="J46" s="53"/>
      <c r="K46" s="61"/>
      <c r="L46" s="53"/>
      <c r="M46" s="53"/>
      <c r="N46" s="53"/>
      <c r="O46" s="53"/>
      <c r="P46" s="52">
        <f>ROUND(SUM(P42:P45),5)</f>
        <v>1480</v>
      </c>
      <c r="Q46" s="52">
        <f>ROUND(SUM(Q42:Q45),5)</f>
        <v>0</v>
      </c>
      <c r="R46" s="52">
        <f>R45</f>
        <v>1480</v>
      </c>
    </row>
    <row r="47" spans="1:18">
      <c r="A47" s="51"/>
      <c r="B47" s="51"/>
      <c r="C47" s="51"/>
      <c r="D47" s="51"/>
      <c r="E47" s="51"/>
      <c r="F47" s="51" t="s">
        <v>39</v>
      </c>
      <c r="G47" s="51"/>
      <c r="H47" s="51"/>
      <c r="I47" s="51"/>
      <c r="J47" s="51"/>
      <c r="K47" s="59"/>
      <c r="L47" s="51"/>
      <c r="M47" s="51"/>
      <c r="N47" s="51"/>
      <c r="O47" s="51"/>
      <c r="P47" s="60"/>
      <c r="Q47" s="60"/>
      <c r="R47" s="60"/>
    </row>
    <row r="48" spans="1:18">
      <c r="A48" s="53"/>
      <c r="B48" s="53"/>
      <c r="C48" s="53"/>
      <c r="D48" s="53"/>
      <c r="E48" s="53"/>
      <c r="F48" s="53"/>
      <c r="G48" s="53"/>
      <c r="H48" s="53"/>
      <c r="I48" s="53"/>
      <c r="J48" s="53" t="s">
        <v>194</v>
      </c>
      <c r="K48" s="61">
        <v>42607</v>
      </c>
      <c r="L48" s="53" t="s">
        <v>195</v>
      </c>
      <c r="M48" s="53" t="s">
        <v>196</v>
      </c>
      <c r="N48" s="53" t="s">
        <v>418</v>
      </c>
      <c r="O48" s="53" t="s">
        <v>67</v>
      </c>
      <c r="P48" s="52">
        <v>14.99</v>
      </c>
      <c r="Q48" s="52"/>
      <c r="R48" s="52">
        <v>14.99</v>
      </c>
    </row>
    <row r="49" spans="1:18" ht="15" thickBot="1">
      <c r="A49" s="53"/>
      <c r="B49" s="53"/>
      <c r="C49" s="53"/>
      <c r="D49" s="53"/>
      <c r="E49" s="53"/>
      <c r="F49" s="53"/>
      <c r="G49" s="53"/>
      <c r="H49" s="53"/>
      <c r="I49" s="53"/>
      <c r="J49" s="53" t="s">
        <v>64</v>
      </c>
      <c r="K49" s="61">
        <v>42611</v>
      </c>
      <c r="L49" s="53" t="s">
        <v>419</v>
      </c>
      <c r="M49" s="53"/>
      <c r="N49" s="53" t="s">
        <v>420</v>
      </c>
      <c r="O49" s="53" t="s">
        <v>67</v>
      </c>
      <c r="P49" s="79">
        <v>124.75</v>
      </c>
      <c r="Q49" s="79"/>
      <c r="R49" s="79">
        <v>139.74</v>
      </c>
    </row>
    <row r="50" spans="1:18">
      <c r="A50" s="53"/>
      <c r="B50" s="53"/>
      <c r="C50" s="53"/>
      <c r="D50" s="53"/>
      <c r="E50" s="53"/>
      <c r="F50" s="53" t="s">
        <v>278</v>
      </c>
      <c r="G50" s="53"/>
      <c r="H50" s="53"/>
      <c r="I50" s="53"/>
      <c r="J50" s="53"/>
      <c r="K50" s="61"/>
      <c r="L50" s="53"/>
      <c r="M50" s="53"/>
      <c r="N50" s="53"/>
      <c r="O50" s="53"/>
      <c r="P50" s="52">
        <f>ROUND(SUM(P47:P49),5)</f>
        <v>139.74</v>
      </c>
      <c r="Q50" s="52">
        <f>ROUND(SUM(Q47:Q49),5)</f>
        <v>0</v>
      </c>
      <c r="R50" s="52">
        <f>R49</f>
        <v>139.74</v>
      </c>
    </row>
    <row r="51" spans="1:18">
      <c r="A51" s="51"/>
      <c r="B51" s="51"/>
      <c r="C51" s="51"/>
      <c r="D51" s="51"/>
      <c r="E51" s="51"/>
      <c r="F51" s="51" t="s">
        <v>42</v>
      </c>
      <c r="G51" s="51"/>
      <c r="H51" s="51"/>
      <c r="I51" s="51"/>
      <c r="J51" s="51"/>
      <c r="K51" s="59"/>
      <c r="L51" s="51"/>
      <c r="M51" s="51"/>
      <c r="N51" s="51"/>
      <c r="O51" s="51"/>
      <c r="P51" s="60"/>
      <c r="Q51" s="60"/>
      <c r="R51" s="60"/>
    </row>
    <row r="52" spans="1:18" ht="15" thickBot="1">
      <c r="A52" s="62"/>
      <c r="B52" s="62"/>
      <c r="C52" s="62"/>
      <c r="D52" s="62"/>
      <c r="E52" s="62"/>
      <c r="F52" s="62"/>
      <c r="G52" s="62"/>
      <c r="H52" s="53"/>
      <c r="I52" s="53"/>
      <c r="J52" s="53" t="s">
        <v>64</v>
      </c>
      <c r="K52" s="61">
        <v>42613</v>
      </c>
      <c r="L52" s="53" t="s">
        <v>421</v>
      </c>
      <c r="M52" s="53"/>
      <c r="N52" s="53"/>
      <c r="O52" s="53" t="s">
        <v>67</v>
      </c>
      <c r="P52" s="79">
        <v>4.1900000000000004</v>
      </c>
      <c r="Q52" s="79"/>
      <c r="R52" s="79">
        <v>4.1900000000000004</v>
      </c>
    </row>
    <row r="53" spans="1:18">
      <c r="A53" s="53"/>
      <c r="B53" s="53"/>
      <c r="C53" s="53"/>
      <c r="D53" s="53"/>
      <c r="E53" s="53"/>
      <c r="F53" s="53" t="s">
        <v>294</v>
      </c>
      <c r="G53" s="53"/>
      <c r="H53" s="53"/>
      <c r="I53" s="53"/>
      <c r="J53" s="53"/>
      <c r="K53" s="61"/>
      <c r="L53" s="53"/>
      <c r="M53" s="53"/>
      <c r="N53" s="53"/>
      <c r="O53" s="53"/>
      <c r="P53" s="52">
        <f>ROUND(SUM(P51:P52),5)</f>
        <v>4.1900000000000004</v>
      </c>
      <c r="Q53" s="52">
        <f>ROUND(SUM(Q51:Q52),5)</f>
        <v>0</v>
      </c>
      <c r="R53" s="52">
        <f>R52</f>
        <v>4.1900000000000004</v>
      </c>
    </row>
    <row r="54" spans="1:18">
      <c r="A54" s="51"/>
      <c r="B54" s="51"/>
      <c r="C54" s="51"/>
      <c r="D54" s="51"/>
      <c r="E54" s="51"/>
      <c r="F54" s="51" t="s">
        <v>43</v>
      </c>
      <c r="G54" s="51"/>
      <c r="H54" s="51"/>
      <c r="I54" s="51"/>
      <c r="J54" s="51"/>
      <c r="K54" s="59"/>
      <c r="L54" s="51"/>
      <c r="M54" s="51"/>
      <c r="N54" s="51"/>
      <c r="O54" s="51"/>
      <c r="P54" s="60"/>
      <c r="Q54" s="60"/>
      <c r="R54" s="60"/>
    </row>
    <row r="55" spans="1:18">
      <c r="A55" s="53"/>
      <c r="B55" s="53"/>
      <c r="C55" s="53"/>
      <c r="D55" s="53"/>
      <c r="E55" s="53"/>
      <c r="F55" s="53"/>
      <c r="G55" s="53"/>
      <c r="H55" s="53"/>
      <c r="I55" s="53"/>
      <c r="J55" s="53" t="s">
        <v>194</v>
      </c>
      <c r="K55" s="61">
        <v>42607</v>
      </c>
      <c r="L55" s="53" t="s">
        <v>195</v>
      </c>
      <c r="M55" s="53" t="s">
        <v>196</v>
      </c>
      <c r="N55" s="53" t="s">
        <v>422</v>
      </c>
      <c r="O55" s="53" t="s">
        <v>67</v>
      </c>
      <c r="P55" s="52">
        <v>15</v>
      </c>
      <c r="Q55" s="52"/>
      <c r="R55" s="52">
        <v>15</v>
      </c>
    </row>
    <row r="56" spans="1:18">
      <c r="A56" s="53"/>
      <c r="B56" s="53"/>
      <c r="C56" s="53"/>
      <c r="D56" s="53"/>
      <c r="E56" s="53"/>
      <c r="F56" s="53"/>
      <c r="G56" s="53"/>
      <c r="H56" s="53"/>
      <c r="I56" s="53"/>
      <c r="J56" s="53" t="s">
        <v>194</v>
      </c>
      <c r="K56" s="61">
        <v>42607</v>
      </c>
      <c r="L56" s="53" t="s">
        <v>195</v>
      </c>
      <c r="M56" s="53" t="s">
        <v>196</v>
      </c>
      <c r="N56" s="53" t="s">
        <v>422</v>
      </c>
      <c r="O56" s="53" t="s">
        <v>67</v>
      </c>
      <c r="P56" s="52">
        <v>168.98</v>
      </c>
      <c r="Q56" s="52"/>
      <c r="R56" s="52">
        <v>183.98</v>
      </c>
    </row>
    <row r="57" spans="1:18">
      <c r="A57" s="53"/>
      <c r="B57" s="53"/>
      <c r="C57" s="53"/>
      <c r="D57" s="53"/>
      <c r="E57" s="53"/>
      <c r="F57" s="53"/>
      <c r="G57" s="53"/>
      <c r="H57" s="53"/>
      <c r="I57" s="53"/>
      <c r="J57" s="53" t="s">
        <v>194</v>
      </c>
      <c r="K57" s="61">
        <v>42607</v>
      </c>
      <c r="L57" s="53" t="s">
        <v>195</v>
      </c>
      <c r="M57" s="53" t="s">
        <v>196</v>
      </c>
      <c r="N57" s="53" t="s">
        <v>295</v>
      </c>
      <c r="O57" s="53" t="s">
        <v>67</v>
      </c>
      <c r="P57" s="52">
        <v>431.2</v>
      </c>
      <c r="Q57" s="52"/>
      <c r="R57" s="52">
        <v>615.17999999999995</v>
      </c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 t="s">
        <v>194</v>
      </c>
      <c r="K58" s="61">
        <v>42607</v>
      </c>
      <c r="L58" s="53" t="s">
        <v>195</v>
      </c>
      <c r="M58" s="53" t="s">
        <v>196</v>
      </c>
      <c r="N58" s="53" t="s">
        <v>423</v>
      </c>
      <c r="O58" s="53" t="s">
        <v>67</v>
      </c>
      <c r="P58" s="52">
        <v>336</v>
      </c>
      <c r="Q58" s="52"/>
      <c r="R58" s="52">
        <v>951.18</v>
      </c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 t="s">
        <v>194</v>
      </c>
      <c r="K59" s="61">
        <v>42607</v>
      </c>
      <c r="L59" s="53" t="s">
        <v>195</v>
      </c>
      <c r="M59" s="53" t="s">
        <v>196</v>
      </c>
      <c r="N59" s="53" t="s">
        <v>424</v>
      </c>
      <c r="O59" s="53" t="s">
        <v>67</v>
      </c>
      <c r="P59" s="52">
        <v>108.1</v>
      </c>
      <c r="Q59" s="52"/>
      <c r="R59" s="52">
        <v>1059.28</v>
      </c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 t="s">
        <v>194</v>
      </c>
      <c r="K60" s="61">
        <v>42607</v>
      </c>
      <c r="L60" s="53" t="s">
        <v>195</v>
      </c>
      <c r="M60" s="53" t="s">
        <v>196</v>
      </c>
      <c r="N60" s="53" t="s">
        <v>424</v>
      </c>
      <c r="O60" s="53" t="s">
        <v>67</v>
      </c>
      <c r="P60" s="52">
        <v>23.1</v>
      </c>
      <c r="Q60" s="52"/>
      <c r="R60" s="52">
        <v>1082.3800000000001</v>
      </c>
    </row>
    <row r="61" spans="1:18" ht="15" thickBot="1">
      <c r="A61" s="53"/>
      <c r="B61" s="53"/>
      <c r="C61" s="53"/>
      <c r="D61" s="53"/>
      <c r="E61" s="53"/>
      <c r="F61" s="53"/>
      <c r="G61" s="53"/>
      <c r="H61" s="53"/>
      <c r="I61" s="53"/>
      <c r="J61" s="53" t="s">
        <v>194</v>
      </c>
      <c r="K61" s="61">
        <v>42607</v>
      </c>
      <c r="L61" s="53" t="s">
        <v>195</v>
      </c>
      <c r="M61" s="53" t="s">
        <v>196</v>
      </c>
      <c r="N61" s="53" t="s">
        <v>297</v>
      </c>
      <c r="O61" s="53" t="s">
        <v>67</v>
      </c>
      <c r="P61" s="79">
        <v>88</v>
      </c>
      <c r="Q61" s="79"/>
      <c r="R61" s="79">
        <v>1170.3800000000001</v>
      </c>
    </row>
    <row r="62" spans="1:18">
      <c r="A62" s="53"/>
      <c r="B62" s="53"/>
      <c r="C62" s="53"/>
      <c r="D62" s="53"/>
      <c r="E62" s="53"/>
      <c r="F62" s="53" t="s">
        <v>314</v>
      </c>
      <c r="G62" s="53"/>
      <c r="H62" s="53"/>
      <c r="I62" s="53"/>
      <c r="J62" s="53"/>
      <c r="K62" s="61"/>
      <c r="L62" s="53"/>
      <c r="M62" s="53"/>
      <c r="N62" s="53"/>
      <c r="O62" s="53"/>
      <c r="P62" s="52">
        <f>ROUND(SUM(P54:P61),5)</f>
        <v>1170.3800000000001</v>
      </c>
      <c r="Q62" s="52">
        <f>ROUND(SUM(Q54:Q61),5)</f>
        <v>0</v>
      </c>
      <c r="R62" s="52">
        <f>R61</f>
        <v>1170.3800000000001</v>
      </c>
    </row>
    <row r="63" spans="1:18">
      <c r="A63" s="51"/>
      <c r="B63" s="51"/>
      <c r="C63" s="51"/>
      <c r="D63" s="51"/>
      <c r="E63" s="51"/>
      <c r="F63" s="51" t="s">
        <v>45</v>
      </c>
      <c r="G63" s="51"/>
      <c r="H63" s="51"/>
      <c r="I63" s="51"/>
      <c r="J63" s="51"/>
      <c r="K63" s="59"/>
      <c r="L63" s="51"/>
      <c r="M63" s="51"/>
      <c r="N63" s="51"/>
      <c r="O63" s="51"/>
      <c r="P63" s="60"/>
      <c r="Q63" s="60"/>
      <c r="R63" s="60"/>
    </row>
    <row r="64" spans="1:18">
      <c r="A64" s="53"/>
      <c r="B64" s="53"/>
      <c r="C64" s="53"/>
      <c r="D64" s="53"/>
      <c r="E64" s="53"/>
      <c r="F64" s="53"/>
      <c r="G64" s="53"/>
      <c r="H64" s="53"/>
      <c r="I64" s="53"/>
      <c r="J64" s="53" t="s">
        <v>194</v>
      </c>
      <c r="K64" s="61">
        <v>42607</v>
      </c>
      <c r="L64" s="53" t="s">
        <v>195</v>
      </c>
      <c r="M64" s="53" t="s">
        <v>196</v>
      </c>
      <c r="N64" s="53" t="s">
        <v>425</v>
      </c>
      <c r="O64" s="53" t="s">
        <v>67</v>
      </c>
      <c r="P64" s="52">
        <v>75</v>
      </c>
      <c r="Q64" s="52"/>
      <c r="R64" s="52">
        <v>75</v>
      </c>
    </row>
    <row r="65" spans="1:18" ht="15" thickBot="1">
      <c r="A65" s="53"/>
      <c r="B65" s="53"/>
      <c r="C65" s="53"/>
      <c r="D65" s="53"/>
      <c r="E65" s="53"/>
      <c r="F65" s="53"/>
      <c r="G65" s="53"/>
      <c r="H65" s="53"/>
      <c r="I65" s="53"/>
      <c r="J65" s="53" t="s">
        <v>194</v>
      </c>
      <c r="K65" s="61">
        <v>42607</v>
      </c>
      <c r="L65" s="53" t="s">
        <v>195</v>
      </c>
      <c r="M65" s="53" t="s">
        <v>196</v>
      </c>
      <c r="N65" s="53" t="s">
        <v>426</v>
      </c>
      <c r="O65" s="53" t="s">
        <v>67</v>
      </c>
      <c r="P65" s="79">
        <v>350</v>
      </c>
      <c r="Q65" s="79"/>
      <c r="R65" s="79">
        <v>425</v>
      </c>
    </row>
    <row r="66" spans="1:18">
      <c r="A66" s="53"/>
      <c r="B66" s="53"/>
      <c r="C66" s="53"/>
      <c r="D66" s="53"/>
      <c r="E66" s="53"/>
      <c r="F66" s="53" t="s">
        <v>322</v>
      </c>
      <c r="G66" s="53"/>
      <c r="H66" s="53"/>
      <c r="I66" s="53"/>
      <c r="J66" s="53"/>
      <c r="K66" s="61"/>
      <c r="L66" s="53"/>
      <c r="M66" s="53"/>
      <c r="N66" s="53"/>
      <c r="O66" s="53"/>
      <c r="P66" s="52">
        <f>ROUND(SUM(P63:P65),5)</f>
        <v>425</v>
      </c>
      <c r="Q66" s="52">
        <f>ROUND(SUM(Q63:Q65),5)</f>
        <v>0</v>
      </c>
      <c r="R66" s="52">
        <f>R65</f>
        <v>425</v>
      </c>
    </row>
    <row r="67" spans="1:18">
      <c r="A67" s="51"/>
      <c r="B67" s="51"/>
      <c r="C67" s="51"/>
      <c r="D67" s="51"/>
      <c r="E67" s="51"/>
      <c r="F67" s="51" t="s">
        <v>46</v>
      </c>
      <c r="G67" s="51"/>
      <c r="H67" s="51"/>
      <c r="I67" s="51"/>
      <c r="J67" s="51"/>
      <c r="K67" s="59"/>
      <c r="L67" s="51"/>
      <c r="M67" s="51"/>
      <c r="N67" s="51"/>
      <c r="O67" s="51"/>
      <c r="P67" s="60"/>
      <c r="Q67" s="60"/>
      <c r="R67" s="60"/>
    </row>
    <row r="68" spans="1:18" ht="15" thickBot="1">
      <c r="A68" s="62"/>
      <c r="B68" s="62"/>
      <c r="C68" s="62"/>
      <c r="D68" s="62"/>
      <c r="E68" s="62"/>
      <c r="F68" s="62"/>
      <c r="G68" s="62"/>
      <c r="H68" s="53"/>
      <c r="I68" s="53"/>
      <c r="J68" s="53" t="s">
        <v>194</v>
      </c>
      <c r="K68" s="61">
        <v>42583</v>
      </c>
      <c r="L68" s="53" t="s">
        <v>427</v>
      </c>
      <c r="M68" s="53" t="s">
        <v>428</v>
      </c>
      <c r="N68" s="53"/>
      <c r="O68" s="53" t="s">
        <v>81</v>
      </c>
      <c r="P68" s="52">
        <v>1718.2</v>
      </c>
      <c r="Q68" s="52"/>
      <c r="R68" s="52">
        <v>1718.2</v>
      </c>
    </row>
    <row r="69" spans="1:18" ht="15" thickBot="1">
      <c r="A69" s="53"/>
      <c r="B69" s="53"/>
      <c r="C69" s="53"/>
      <c r="D69" s="53"/>
      <c r="E69" s="53"/>
      <c r="F69" s="53" t="s">
        <v>388</v>
      </c>
      <c r="G69" s="53"/>
      <c r="H69" s="53"/>
      <c r="I69" s="53"/>
      <c r="J69" s="53"/>
      <c r="K69" s="61"/>
      <c r="L69" s="53"/>
      <c r="M69" s="53"/>
      <c r="N69" s="53"/>
      <c r="O69" s="53"/>
      <c r="P69" s="77">
        <f>ROUND(SUM(P67:P68),5)</f>
        <v>1718.2</v>
      </c>
      <c r="Q69" s="77">
        <f>ROUND(SUM(Q67:Q68),5)</f>
        <v>0</v>
      </c>
      <c r="R69" s="77">
        <f>R68</f>
        <v>1718.2</v>
      </c>
    </row>
    <row r="70" spans="1:18" ht="15" thickBot="1">
      <c r="A70" s="53"/>
      <c r="B70" s="53"/>
      <c r="C70" s="53"/>
      <c r="D70" s="53"/>
      <c r="E70" s="53" t="s">
        <v>48</v>
      </c>
      <c r="F70" s="53"/>
      <c r="G70" s="53"/>
      <c r="H70" s="53"/>
      <c r="I70" s="53"/>
      <c r="J70" s="53"/>
      <c r="K70" s="61"/>
      <c r="L70" s="53"/>
      <c r="M70" s="53"/>
      <c r="N70" s="53"/>
      <c r="O70" s="53"/>
      <c r="P70" s="77">
        <f>ROUND(P27+P38+P41+P46+P50+P53+P62+P66+P69,5)</f>
        <v>20245.310000000001</v>
      </c>
      <c r="Q70" s="77">
        <f>ROUND(Q27+Q38+Q41+Q46+Q50+Q53+Q62+Q66+Q69,5)</f>
        <v>4070.62</v>
      </c>
      <c r="R70" s="77">
        <f>ROUND(R27+R38+R41+R46+R50+R53+R62+R66+R69,5)</f>
        <v>16174.69</v>
      </c>
    </row>
    <row r="71" spans="1:18" ht="15" thickBot="1">
      <c r="A71" s="53"/>
      <c r="B71" s="53"/>
      <c r="C71" s="53"/>
      <c r="D71" s="53" t="s">
        <v>49</v>
      </c>
      <c r="E71" s="53"/>
      <c r="F71" s="53"/>
      <c r="G71" s="53"/>
      <c r="H71" s="53"/>
      <c r="I71" s="53"/>
      <c r="J71" s="53"/>
      <c r="K71" s="61"/>
      <c r="L71" s="53"/>
      <c r="M71" s="53"/>
      <c r="N71" s="53"/>
      <c r="O71" s="53"/>
      <c r="P71" s="77">
        <f t="shared" ref="P71:R72" si="1">P70</f>
        <v>20245.310000000001</v>
      </c>
      <c r="Q71" s="77">
        <f t="shared" si="1"/>
        <v>4070.62</v>
      </c>
      <c r="R71" s="77">
        <f t="shared" si="1"/>
        <v>16174.69</v>
      </c>
    </row>
    <row r="72" spans="1:18" ht="15" thickBot="1">
      <c r="A72" s="53"/>
      <c r="B72" s="53"/>
      <c r="C72" s="53" t="s">
        <v>50</v>
      </c>
      <c r="D72" s="53"/>
      <c r="E72" s="53"/>
      <c r="F72" s="53"/>
      <c r="G72" s="53"/>
      <c r="H72" s="53"/>
      <c r="I72" s="53"/>
      <c r="J72" s="53"/>
      <c r="K72" s="61"/>
      <c r="L72" s="53"/>
      <c r="M72" s="53"/>
      <c r="N72" s="53"/>
      <c r="O72" s="53"/>
      <c r="P72" s="77">
        <f t="shared" si="1"/>
        <v>20245.310000000001</v>
      </c>
      <c r="Q72" s="77">
        <f t="shared" si="1"/>
        <v>4070.62</v>
      </c>
      <c r="R72" s="77">
        <f t="shared" si="1"/>
        <v>16174.69</v>
      </c>
    </row>
    <row r="73" spans="1:18" ht="15" thickBot="1">
      <c r="A73" s="53" t="s">
        <v>51</v>
      </c>
      <c r="B73" s="53"/>
      <c r="C73" s="53"/>
      <c r="D73" s="53"/>
      <c r="E73" s="53"/>
      <c r="F73" s="53"/>
      <c r="G73" s="53"/>
      <c r="H73" s="53"/>
      <c r="I73" s="53"/>
      <c r="J73" s="53"/>
      <c r="K73" s="61"/>
      <c r="L73" s="53"/>
      <c r="M73" s="53"/>
      <c r="N73" s="53"/>
      <c r="O73" s="53"/>
      <c r="P73" s="77">
        <f>ROUND(P21+P72,5)</f>
        <v>20245.310000000001</v>
      </c>
      <c r="Q73" s="77">
        <f>ROUND(Q21+Q72,5)</f>
        <v>29145.62</v>
      </c>
      <c r="R73" s="77">
        <f>ROUND(R21-R72,5)</f>
        <v>8900.31</v>
      </c>
    </row>
    <row r="74" spans="1:18" s="47" customFormat="1" ht="11" thickBo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9"/>
      <c r="L74" s="51"/>
      <c r="M74" s="51"/>
      <c r="N74" s="51"/>
      <c r="O74" s="51"/>
      <c r="P74" s="78">
        <f>P73</f>
        <v>20245.310000000001</v>
      </c>
      <c r="Q74" s="78">
        <f>Q73</f>
        <v>29145.62</v>
      </c>
      <c r="R74" s="78">
        <f>R73</f>
        <v>8900.31</v>
      </c>
    </row>
    <row r="75" spans="1:18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E9" sqref="E9"/>
    </sheetView>
  </sheetViews>
  <sheetFormatPr baseColWidth="10" defaultColWidth="8.83203125" defaultRowHeight="14" x14ac:dyDescent="0"/>
  <cols>
    <col min="1" max="16384" width="8.83203125" style="46"/>
  </cols>
  <sheetData>
    <row r="1" spans="1:15" s="48" customFormat="1" ht="15" thickBot="1">
      <c r="A1" s="50"/>
      <c r="B1" s="50"/>
      <c r="C1" s="50"/>
      <c r="D1" s="50"/>
      <c r="E1" s="69" t="s">
        <v>55</v>
      </c>
      <c r="F1" s="50"/>
      <c r="G1" s="69" t="s">
        <v>56</v>
      </c>
      <c r="H1" s="50"/>
      <c r="I1" s="69" t="s">
        <v>57</v>
      </c>
      <c r="J1" s="50"/>
      <c r="K1" s="69" t="s">
        <v>401</v>
      </c>
      <c r="L1" s="50"/>
      <c r="M1" s="69" t="s">
        <v>402</v>
      </c>
      <c r="N1" s="50"/>
      <c r="O1" s="69" t="s">
        <v>403</v>
      </c>
    </row>
    <row r="2" spans="1:15" s="47" customFormat="1" ht="11" thickTop="1">
      <c r="A2" s="51"/>
      <c r="B2" s="51" t="s">
        <v>429</v>
      </c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5" thickBot="1">
      <c r="A3" s="62"/>
      <c r="B3" s="62"/>
      <c r="C3" s="53"/>
      <c r="D3" s="53"/>
      <c r="E3" s="53" t="s">
        <v>194</v>
      </c>
      <c r="F3" s="53"/>
      <c r="G3" s="61">
        <v>42639</v>
      </c>
      <c r="H3" s="53"/>
      <c r="I3" s="53" t="s">
        <v>430</v>
      </c>
      <c r="J3" s="53"/>
      <c r="K3" s="61">
        <v>42669</v>
      </c>
      <c r="L3" s="53"/>
      <c r="M3" s="53"/>
      <c r="N3" s="53"/>
      <c r="O3" s="63">
        <v>100</v>
      </c>
    </row>
    <row r="4" spans="1:15" ht="15" thickBot="1">
      <c r="A4" s="53"/>
      <c r="B4" s="53" t="s">
        <v>431</v>
      </c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>
        <f>ROUND(SUM(O2:O3),5)</f>
        <v>100</v>
      </c>
    </row>
    <row r="5" spans="1:15" ht="15" thickBot="1">
      <c r="A5" s="51" t="s">
        <v>9</v>
      </c>
      <c r="B5" s="51"/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70">
        <f>ROUND(O4,5)</f>
        <v>100</v>
      </c>
    </row>
    <row r="6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6640625" style="45" bestFit="1" customWidth="1"/>
    <col min="9" max="10" width="30.6640625" style="45" customWidth="1"/>
    <col min="11" max="11" width="29.1640625" style="45" bestFit="1" customWidth="1"/>
    <col min="12" max="13" width="10.16406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August by Month</vt:lpstr>
      <vt:lpstr>August by Class</vt:lpstr>
      <vt:lpstr>August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2016-10-10T14:49:45Z</dcterms:modified>
</cp:coreProperties>
</file>