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scal Sponsorships\Media Consortium, The\Monthly Reports\"/>
    </mc:Choice>
  </mc:AlternateContent>
  <bookViews>
    <workbookView xWindow="0" yWindow="0" windowWidth="21525" windowHeight="11760" firstSheet="1" activeTab="3"/>
  </bookViews>
  <sheets>
    <sheet name="by Month" sheetId="1" state="hidden" r:id="rId1"/>
    <sheet name="June by Month" sheetId="5" r:id="rId2"/>
    <sheet name="June by class" sheetId="4" r:id="rId3"/>
    <sheet name="June Detail" sheetId="6" r:id="rId4"/>
    <sheet name="Detail Jan-May" sheetId="3" state="hidden" r:id="rId5"/>
  </sheets>
  <definedNames>
    <definedName name="_xlnm._FilterDatabase" localSheetId="0" hidden="1">'by Month'!$I$4:$N$48</definedName>
    <definedName name="_xlnm._FilterDatabase" localSheetId="4" hidden="1">'Detail Jan-May'!$F$4:$N$304</definedName>
    <definedName name="_xlnm._FilterDatabase" localSheetId="2" hidden="1">'June by class'!$I$4:$O$47</definedName>
    <definedName name="_xlnm.Print_Titles" localSheetId="0">'by Month'!$A:$H,'by Month'!$4:$4</definedName>
    <definedName name="_xlnm.Print_Titles" localSheetId="4">'Detail Jan-May'!$A:$E,'Detail Jan-May'!$4:$4</definedName>
    <definedName name="_xlnm.Print_Titles" localSheetId="2">'June by class'!$A:$H,'June by class'!$4:$4</definedName>
    <definedName name="QB_BASIS_4" localSheetId="0" hidden="1">'by Month'!$N$3</definedName>
    <definedName name="QB_BASIS_4" localSheetId="4" hidden="1">'Detail Jan-May'!$N$3</definedName>
    <definedName name="QB_BASIS_4" localSheetId="2" hidden="1">'June by class'!$O$3</definedName>
    <definedName name="QB_COLUMN_1" localSheetId="4" hidden="1">'Detail Jan-May'!#REF!</definedName>
    <definedName name="QB_COLUMN_1" localSheetId="3" hidden="1">'June Detail'!$I$1</definedName>
    <definedName name="QB_COLUMN_100210" localSheetId="2" hidden="1">'June by class'!#REF!</definedName>
    <definedName name="QB_COLUMN_100210_1" localSheetId="2" hidden="1">'June by class'!$L$1</definedName>
    <definedName name="QB_COLUMN_102210" localSheetId="2" hidden="1">'June by class'!$K$4</definedName>
    <definedName name="QB_COLUMN_102210_1" localSheetId="2" hidden="1">'June by class'!$N$1</definedName>
    <definedName name="QB_COLUMN_103210" localSheetId="2" hidden="1">'June by class'!#REF!</definedName>
    <definedName name="QB_COLUMN_127210" localSheetId="2" hidden="1">'June by class'!$J$4</definedName>
    <definedName name="QB_COLUMN_127210_1" localSheetId="2" hidden="1">'June by class'!$K$1</definedName>
    <definedName name="QB_COLUMN_155210" localSheetId="2" hidden="1">'June by class'!$L$4</definedName>
    <definedName name="QB_COLUMN_155210_1" localSheetId="2" hidden="1">'June by class'!$P$1</definedName>
    <definedName name="QB_COLUMN_17" localSheetId="4" hidden="1">'Detail Jan-May'!$K$4</definedName>
    <definedName name="QB_COLUMN_17" localSheetId="3" hidden="1">'June Detail'!$P$1</definedName>
    <definedName name="QB_COLUMN_179210" localSheetId="2" hidden="1">'June by class'!#REF!</definedName>
    <definedName name="QB_COLUMN_19" localSheetId="4" hidden="1">'Detail Jan-May'!#REF!</definedName>
    <definedName name="QB_COLUMN_19" localSheetId="3" hidden="1">'June Detail'!#REF!</definedName>
    <definedName name="QB_COLUMN_20" localSheetId="4" hidden="1">'Detail Jan-May'!#REF!</definedName>
    <definedName name="QB_COLUMN_20" localSheetId="3" hidden="1">'June Detail'!#REF!</definedName>
    <definedName name="QB_COLUMN_28" localSheetId="4" hidden="1">'Detail Jan-May'!$L$4</definedName>
    <definedName name="QB_COLUMN_28" localSheetId="3" hidden="1">'June Detail'!$Q$1</definedName>
    <definedName name="QB_COLUMN_29" localSheetId="4" hidden="1">'Detail Jan-May'!$M$4</definedName>
    <definedName name="QB_COLUMN_29" localSheetId="3" hidden="1">'June Detail'!$R$1</definedName>
    <definedName name="QB_COLUMN_2921" localSheetId="0" hidden="1">'by Month'!$I$4</definedName>
    <definedName name="QB_COLUMN_2921" localSheetId="1" hidden="1">'June by Month'!$H$1</definedName>
    <definedName name="QB_COLUMN_2921_1" localSheetId="0" hidden="1">'by Month'!$I$1</definedName>
    <definedName name="QB_COLUMN_2922" localSheetId="0" hidden="1">'by Month'!$J$4</definedName>
    <definedName name="QB_COLUMN_2922" localSheetId="1" hidden="1">'June by Month'!$I$1</definedName>
    <definedName name="QB_COLUMN_2922_1" localSheetId="0" hidden="1">'by Month'!$K$1</definedName>
    <definedName name="QB_COLUMN_2923" localSheetId="0" hidden="1">'by Month'!$K$4</definedName>
    <definedName name="QB_COLUMN_2923" localSheetId="1" hidden="1">'June by Month'!$J$1</definedName>
    <definedName name="QB_COLUMN_2923_1" localSheetId="0" hidden="1">'by Month'!$M$1</definedName>
    <definedName name="QB_COLUMN_2924" localSheetId="0" hidden="1">'by Month'!$L$4</definedName>
    <definedName name="QB_COLUMN_2924" localSheetId="1" hidden="1">'June by Month'!$K$1</definedName>
    <definedName name="QB_COLUMN_2924_1" localSheetId="0" hidden="1">'by Month'!$O$1</definedName>
    <definedName name="QB_COLUMN_2925" localSheetId="0" hidden="1">'by Month'!$M$4</definedName>
    <definedName name="QB_COLUMN_2925" localSheetId="1" hidden="1">'June by Month'!$L$1</definedName>
    <definedName name="QB_COLUMN_2925_1" localSheetId="0" hidden="1">'by Month'!$Q$1</definedName>
    <definedName name="QB_COLUMN_2926" localSheetId="0" hidden="1">'by Month'!$S$1</definedName>
    <definedName name="QB_COLUMN_2926" localSheetId="1" hidden="1">'June by Month'!$M$1</definedName>
    <definedName name="QB_COLUMN_2930" localSheetId="0" hidden="1">'by Month'!$N$4</definedName>
    <definedName name="QB_COLUMN_2930" localSheetId="1" hidden="1">'June by Month'!$N$1</definedName>
    <definedName name="QB_COLUMN_2930_1" localSheetId="0" hidden="1">'by Month'!$U$1</definedName>
    <definedName name="QB_COLUMN_3" localSheetId="4" hidden="1">'Detail Jan-May'!$F$4</definedName>
    <definedName name="QB_COLUMN_3" localSheetId="3" hidden="1">'June Detail'!$K$1</definedName>
    <definedName name="QB_COLUMN_31" localSheetId="4" hidden="1">'Detail Jan-May'!$N$4</definedName>
    <definedName name="QB_COLUMN_31" localSheetId="3" hidden="1">'June Detail'!$S$1</definedName>
    <definedName name="QB_COLUMN_4" localSheetId="4" hidden="1">'Detail Jan-May'!$G$4</definedName>
    <definedName name="QB_COLUMN_4" localSheetId="3" hidden="1">'June Detail'!$L$1</definedName>
    <definedName name="QB_COLUMN_42301" localSheetId="2" hidden="1">'June by class'!$O$4</definedName>
    <definedName name="QB_COLUMN_42301_1" localSheetId="2" hidden="1">'June by class'!$Q$1</definedName>
    <definedName name="QB_COLUMN_43210" localSheetId="2" hidden="1">'June by class'!$I$4</definedName>
    <definedName name="QB_COLUMN_43210_1" localSheetId="2" hidden="1">'June by class'!$I$1</definedName>
    <definedName name="QB_COLUMN_5" localSheetId="4" hidden="1">'Detail Jan-May'!$H$4</definedName>
    <definedName name="QB_COLUMN_5" localSheetId="3" hidden="1">'June Detail'!$M$1</definedName>
    <definedName name="QB_COLUMN_61210" localSheetId="2" hidden="1">'June by class'!#REF!</definedName>
    <definedName name="QB_COLUMN_61210_1" localSheetId="2" hidden="1">'June by class'!$J$1</definedName>
    <definedName name="QB_COLUMN_7" localSheetId="4" hidden="1">'Detail Jan-May'!$I$4</definedName>
    <definedName name="QB_COLUMN_7" localSheetId="3" hidden="1">'June Detail'!$N$1</definedName>
    <definedName name="QB_COLUMN_70210" localSheetId="2" hidden="1">'June by class'!$M$1</definedName>
    <definedName name="QB_COLUMN_71210" localSheetId="2" hidden="1">'June by class'!$O$1</definedName>
    <definedName name="QB_COLUMN_8" localSheetId="4" hidden="1">'Detail Jan-May'!$J$4</definedName>
    <definedName name="QB_COLUMN_8" localSheetId="3" hidden="1">'June Detail'!$O$1</definedName>
    <definedName name="QB_COMPANY_0" localSheetId="0" hidden="1">'by Month'!$A$1</definedName>
    <definedName name="QB_COMPANY_0" localSheetId="4" hidden="1">'Detail Jan-May'!$A$1</definedName>
    <definedName name="QB_COMPANY_0" localSheetId="2" hidden="1">'June by class'!$A$1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4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2" hidden="1">'June by class'!$9:$9,'June by class'!$10:$10,'June by class'!$16:$16,'June by class'!$17:$17,'June by class'!$18:$18,'June by class'!$19:$19,'June by class'!$28:$28,'June by class'!$29:$29,'June by class'!$30:$30,'June by class'!$31:$31,'June by class'!$32:$32,'June by class'!$33:$33,'June by class'!$34:$34,'June by class'!$35:$35,'June by class'!$36:$36,'June by class'!$37:$37</definedName>
    <definedName name="QB_DATA_0" localSheetId="1" hidden="1">'June by Month'!$7:$7,'June by Month'!$8:$8,'June by Month'!$14:$14,'June by Month'!$15:$15,'June by Month'!$16:$16,'June by Month'!$17:$17,'June by Month'!$26:$26,'June by Month'!$27:$27,'June by Month'!$28:$28,'June by Month'!$29:$29,'June by Month'!$30:$30,'June by Month'!$31:$31,'June by Month'!$32:$32,'June by Month'!$33:$33,'June by Month'!$34:$34,'June by Month'!$35:$35</definedName>
    <definedName name="QB_DATA_0" localSheetId="3" hidden="1">'June Detail'!$7:$7,'June Detail'!$8:$8,'June Detail'!$11:$11,'June Detail'!$12:$12,'June Detail'!$20:$20,'June Detail'!$31:$31,'June Detail'!$32:$32,'June Detail'!$33:$33,'June Detail'!$34:$34,'June Detail'!$35:$35,'June Detail'!$36:$36,'June Detail'!$37:$37,'June Detail'!$38:$38,'June Detail'!$39:$39,'June Detail'!$40:$40,'June Detail'!$43:$43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'June by class'!$6:$6,'June by class'!$7:$7,'June by class'!$13:$13,'June by class'!$22:$22,'June by class'!$23:$23,'June by class'!$24:$24,'June by class'!$25:$25,'June by class'!$26:$26,'June by class'!$27:$27,'June by class'!$28:$28,'June by class'!$29:$29,'June by class'!$30:$30,'June by class'!$31:$31</definedName>
    <definedName name="QB_DATA_1" localSheetId="0" hidden="1">'by Month'!$39:$39,'by Month'!$40:$40,'by Month'!$41:$41,'by Month'!$42:$42,'by Month'!$43:$43</definedName>
    <definedName name="QB_DATA_1" localSheetId="4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2" hidden="1">'June by class'!$38:$38,'June by class'!$39:$39,'June by class'!$40:$40,'June by class'!$41:$41,'June by class'!$42:$42</definedName>
    <definedName name="QB_DATA_1" localSheetId="1" hidden="1">'June by Month'!$36:$36,'June by Month'!$37:$37,'June by Month'!$38:$38,'June by Month'!$39:$39,'June by Month'!$40:$40</definedName>
    <definedName name="QB_DATA_1" localSheetId="3" hidden="1">'June Detail'!$46:$46,'June Detail'!$47:$47,'June Detail'!$48:$48,'June Detail'!$49:$49,'June Detail'!$50:$50,'June Detail'!$53:$53,'June Detail'!$54:$54,'June Detail'!$55:$55,'June Detail'!$56:$56,'June Detail'!$57:$57,'June Detail'!$60:$60,'June Detail'!$63:$63,'June Detail'!$64:$64,'June Detail'!$67:$67,'June Detail'!$70:$70,'June Detail'!$71:$71</definedName>
    <definedName name="QB_DATA_1_1" localSheetId="0" hidden="1">'by Month'!$35:$35,'by Month'!$36:$36,'by Month'!$37:$37,'by Month'!$38:$38,'by Month'!$39:$39</definedName>
    <definedName name="QB_DATA_10" localSheetId="4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4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4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4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4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4" hidden="1">'Detail Jan-May'!$298:$298,'Detail Jan-May'!$299:$299,'Detail Jan-May'!$300:$300</definedName>
    <definedName name="QB_DATA_2" localSheetId="4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" localSheetId="3" hidden="1">'June Detail'!$72:$72,'June Detail'!$73:$73,'June Detail'!$74:$74,'June Detail'!$75:$75,'June Detail'!$76:$76,'June Detail'!$77:$77,'June Detail'!$80:$80,'June Detail'!$83:$83,'June Detail'!$84:$84,'June Detail'!$85:$85</definedName>
    <definedName name="QB_DATA_3" localSheetId="4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4" localSheetId="4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5" localSheetId="4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6" localSheetId="4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4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4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4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4" hidden="1">'Detail Jan-May'!$N$2</definedName>
    <definedName name="QB_DATE_1" localSheetId="2" hidden="1">'June by class'!$O$2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4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2" hidden="1">'June by class'!$O$9,'June by class'!$O$10,'June by class'!$I$11,'June by class'!#REF!,'June by class'!$J$11,'June by class'!#REF!,'June by class'!$K$11,'June by class'!#REF!,'June by class'!$L$11,'June by class'!#REF!,'June by class'!$O$11,'June by class'!$I$12,'June by class'!#REF!,'June by class'!$J$12,'June by class'!#REF!,'June by class'!$K$12</definedName>
    <definedName name="QB_FORMULA_0" localSheetId="1" hidden="1">'June by Month'!$N$7,'June by Month'!$N$8,'June by Month'!$H$9,'June by Month'!$I$9,'June by Month'!$J$9,'June by Month'!$K$9,'June by Month'!$L$9,'June by Month'!$M$9,'June by Month'!$N$9,'June by Month'!$H$10,'June by Month'!$I$10,'June by Month'!$J$10,'June by Month'!$K$10,'June by Month'!$L$10,'June by Month'!$M$10,'June by Month'!$N$10</definedName>
    <definedName name="QB_FORMULA_0" localSheetId="3" hidden="1">'June Detail'!$Q$9,'June Detail'!$R$9,'June Detail'!$S$9,'June Detail'!$Q$13,'June Detail'!$R$13,'June Detail'!$S$13,'June Detail'!$Q$14,'June Detail'!$R$14,'June Detail'!$S$14,'June Detail'!$Q$15,'June Detail'!$R$15,'June Detail'!$S$15,'June Detail'!$Q$21,'June Detail'!$R$21,'June Detail'!$S$21,'June Detail'!$Q$22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'June by class'!$Q$6,'June by class'!$Q$7,'June by class'!$I$8,'June by class'!$J$8,'June by class'!$K$8,'June by class'!$L$8,'June by class'!$M$8,'June by class'!$N$8,'June by class'!$O$8,'June by class'!$P$8,'June by class'!$Q$8,'June by class'!$I$9,'June by class'!$J$9,'June by class'!$K$9,'June by class'!$L$9,'June by class'!$M$9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4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" localSheetId="2" hidden="1">'June by class'!#REF!,'June by class'!$L$12,'June by class'!#REF!,'June by class'!$O$12,'June by class'!$O$16,'June by class'!$O$17,'June by class'!$O$18,'June by class'!$O$19,'June by class'!$I$20,'June by class'!#REF!,'June by class'!$J$20,'June by class'!#REF!,'June by class'!$K$20,'June by class'!#REF!,'June by class'!$L$20,'June by class'!#REF!</definedName>
    <definedName name="QB_FORMULA_1" localSheetId="1" hidden="1">'June by Month'!$N$14,'June by Month'!$N$15,'June by Month'!$N$16,'June by Month'!$N$17,'June by Month'!$H$18,'June by Month'!$I$18,'June by Month'!$J$18,'June by Month'!$K$18,'June by Month'!$L$18,'June by Month'!$M$18,'June by Month'!$N$18,'June by Month'!$H$19,'June by Month'!$I$19,'June by Month'!$J$19,'June by Month'!$K$19,'June by Month'!$L$19</definedName>
    <definedName name="QB_FORMULA_1" localSheetId="3" hidden="1">'June Detail'!$R$22,'June Detail'!$S$22,'June Detail'!$Q$23,'June Detail'!$R$23,'June Detail'!$S$23,'June Detail'!$Q$24,'June Detail'!$R$24,'June Detail'!$S$24,'June Detail'!$Q$25,'June Detail'!$R$25,'June Detail'!$S$25,'June Detail'!$Q$26,'June Detail'!$R$26,'June Detail'!$S$26,'June Detail'!$Q$41,'June Detail'!$R$41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'June by class'!$N$9,'June by class'!$O$9,'June by class'!$P$9,'June by class'!$Q$9,'June by class'!$Q$13,'June by class'!$I$14,'June by class'!$J$14,'June by class'!$K$14,'June by class'!$L$14,'June by class'!$M$14,'June by class'!$N$14,'June by class'!$O$14,'June by class'!$P$14,'June by class'!$Q$14,'June by class'!$I$15,'June by class'!$J$15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4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" localSheetId="2" hidden="1">'June by class'!$O$20,'June by class'!$I$21,'June by class'!#REF!,'June by class'!$J$21,'June by class'!#REF!,'June by class'!$K$21,'June by class'!#REF!,'June by class'!$L$21,'June by class'!#REF!,'June by class'!$O$21,'June by class'!$I$22,'June by class'!#REF!,'June by class'!$J$22,'June by class'!#REF!,'June by class'!$K$22,'June by class'!#REF!</definedName>
    <definedName name="QB_FORMULA_2" localSheetId="1" hidden="1">'June by Month'!$M$19,'June by Month'!$N$19,'June by Month'!$H$20,'June by Month'!$I$20,'June by Month'!$J$20,'June by Month'!$K$20,'June by Month'!$L$20,'June by Month'!$M$20,'June by Month'!$N$20,'June by Month'!$H$21,'June by Month'!$I$21,'June by Month'!$J$21,'June by Month'!$K$21,'June by Month'!$L$21,'June by Month'!$M$21,'June by Month'!$N$21</definedName>
    <definedName name="QB_FORMULA_2" localSheetId="3" hidden="1">'June Detail'!$S$41,'June Detail'!$Q$44,'June Detail'!$R$44,'June Detail'!$S$44,'June Detail'!$Q$51,'June Detail'!$R$51,'June Detail'!$S$51,'June Detail'!$Q$58,'June Detail'!$R$58,'June Detail'!$S$58,'June Detail'!$Q$61,'June Detail'!$R$61,'June Detail'!$S$61,'June Detail'!$Q$65,'June Detail'!$R$65,'June Detail'!$S$65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'June by class'!$K$15,'June by class'!$L$15,'June by class'!$M$15,'June by class'!$N$15,'June by class'!$O$15,'June by class'!$P$15,'June by class'!$Q$15,'June by class'!$I$16,'June by class'!$J$16,'June by class'!$K$16,'June by class'!$L$16,'June by class'!$M$16,'June by class'!$N$16,'June by class'!$O$16,'June by class'!$P$16,'June by class'!$Q$16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4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" localSheetId="2" hidden="1">'June by class'!$L$22,'June by class'!#REF!,'June by class'!$O$22,'June by class'!$I$23,'June by class'!#REF!,'June by class'!$J$23,'June by class'!#REF!,'June by class'!$K$23,'June by class'!#REF!,'June by class'!$L$23,'June by class'!#REF!,'June by class'!$O$23,'June by class'!$I$24,'June by class'!#REF!,'June by class'!$J$24,'June by class'!#REF!</definedName>
    <definedName name="QB_FORMULA_3" localSheetId="1" hidden="1">'June by Month'!$H$22,'June by Month'!$I$22,'June by Month'!$J$22,'June by Month'!$K$22,'June by Month'!$L$22,'June by Month'!$M$22,'June by Month'!$N$22,'June by Month'!$N$26,'June by Month'!$N$27,'June by Month'!$N$28,'June by Month'!$N$29,'June by Month'!$N$30,'June by Month'!$N$31,'June by Month'!$N$32,'June by Month'!$N$33,'June by Month'!$N$34</definedName>
    <definedName name="QB_FORMULA_3" localSheetId="3" hidden="1">'June Detail'!$Q$68,'June Detail'!$R$68,'June Detail'!$S$68,'June Detail'!$Q$78,'June Detail'!$R$78,'June Detail'!$S$78,'June Detail'!$Q$81,'June Detail'!$R$81,'June Detail'!$S$81,'June Detail'!$Q$86,'June Detail'!$R$86,'June Detail'!$S$86,'June Detail'!$Q$87,'June Detail'!$R$87,'June Detail'!$S$87,'June Detail'!$Q$88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'June by class'!$I$17,'June by class'!$J$17,'June by class'!$K$17,'June by class'!$L$17,'June by class'!$M$17,'June by class'!$N$17,'June by class'!$O$17,'June by class'!$P$17,'June by class'!$Q$17,'June by class'!$I$18,'June by class'!$J$18,'June by class'!$K$18,'June by class'!$L$18,'June by class'!$M$18,'June by class'!$N$18,'June by class'!$O$18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4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" localSheetId="2" hidden="1">'June by class'!$K$24,'June by class'!#REF!,'June by class'!$L$24,'June by class'!#REF!,'June by class'!$O$24,'June by class'!$O$28,'June by class'!$O$29,'June by class'!$O$30,'June by class'!$O$31,'June by class'!$O$32,'June by class'!$O$33,'June by class'!$O$34,'June by class'!$O$35,'June by class'!$O$36,'June by class'!$O$37,'June by class'!$O$38</definedName>
    <definedName name="QB_FORMULA_4" localSheetId="1" hidden="1">'June by Month'!$N$35,'June by Month'!$N$36,'June by Month'!$N$37,'June by Month'!$N$38,'June by Month'!$N$39,'June by Month'!$N$40,'June by Month'!$H$41,'June by Month'!$I$41,'June by Month'!$J$41,'June by Month'!$K$41,'June by Month'!$L$41,'June by Month'!$M$41,'June by Month'!$N$41,'June by Month'!$H$42,'June by Month'!$I$42,'June by Month'!$J$42</definedName>
    <definedName name="QB_FORMULA_4" localSheetId="3" hidden="1">'June Detail'!$R$88,'June Detail'!$S$88,'June Detail'!$Q$89,'June Detail'!$R$89,'June Detail'!$S$89,'June Detail'!$Q$90,'June Detail'!$R$90,'June Detail'!$S$90,'June Detail'!$Q$91,'June Detail'!$R$91,'June Detail'!$S$91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'June by class'!$P$18,'June by class'!$Q$18,'June by class'!$Q$22,'June by class'!$Q$23,'June by class'!$Q$24,'June by class'!$Q$25,'June by class'!$Q$26,'June by class'!$Q$27,'June by class'!$Q$28,'June by class'!$Q$29,'June by class'!$Q$30,'June by class'!$Q$31,'June by class'!$I$32,'June by class'!$J$32,'June by class'!$K$32,'June by class'!$L$32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4" hidden="1">'Detail Jan-May'!$N$302,'Detail Jan-May'!$L$303,'Detail Jan-May'!$M$303,'Detail Jan-May'!$N$303,'Detail Jan-May'!$L$304,'Detail Jan-May'!$M$304,'Detail Jan-May'!$N$304</definedName>
    <definedName name="QB_FORMULA_5" localSheetId="2" hidden="1">'June by class'!$O$39,'June by class'!$O$40,'June by class'!$O$41,'June by class'!$O$42,'June by class'!$I$43,'June by class'!#REF!,'June by class'!$J$43,'June by class'!#REF!,'June by class'!$K$43,'June by class'!#REF!,'June by class'!$L$43,'June by class'!#REF!,'June by class'!$O$43,'June by class'!$I$44,'June by class'!#REF!,'June by class'!$J$44</definedName>
    <definedName name="QB_FORMULA_5" localSheetId="1" hidden="1">'June by Month'!$K$42,'June by Month'!$L$42,'June by Month'!$M$42,'June by Month'!$N$42,'June by Month'!$H$43,'June by Month'!$I$43,'June by Month'!$J$43,'June by Month'!$K$43,'June by Month'!$L$43,'June by Month'!$M$43,'June by Month'!$N$43,'June by Month'!$H$44,'June by Month'!$I$44,'June by Month'!$J$44,'June by Month'!$K$44,'June by Month'!$L$44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'June by class'!$M$32,'June by class'!$N$32,'June by class'!$O$32,'June by class'!$P$32,'June by class'!$Q$32,'June by class'!$I$33,'June by class'!$J$33,'June by class'!$K$33,'June by class'!$L$33,'June by class'!$M$33,'June by class'!$N$33,'June by class'!$O$33,'June by class'!$P$33,'June by class'!$Q$33,'June by class'!$I$34,'June by class'!$J$34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2" hidden="1">'June by class'!#REF!,'June by class'!$K$44,'June by class'!#REF!,'June by class'!$L$44,'June by class'!#REF!,'June by class'!$O$44,'June by class'!$I$45,'June by class'!#REF!,'June by class'!$J$45,'June by class'!#REF!,'June by class'!$K$45,'June by class'!#REF!,'June by class'!$L$45,'June by class'!#REF!,'June by class'!$O$45,'June by class'!$I$46</definedName>
    <definedName name="QB_FORMULA_6" localSheetId="1" hidden="1">'June by Month'!$M$44,'June by Month'!$N$44,'June by Month'!$H$45,'June by Month'!$I$45,'June by Month'!$J$45,'June by Month'!$K$45,'June by Month'!$L$45,'June by Month'!$M$45,'June by Month'!$N$45</definedName>
    <definedName name="QB_FORMULA_6_1" localSheetId="2" hidden="1">'June by class'!$K$34,'June by class'!$L$34,'June by class'!$M$34,'June by class'!$N$34,'June by class'!$O$34,'June by class'!$P$34,'June by class'!$Q$34,'June by class'!$I$35,'June by class'!$J$35,'June by class'!$K$35,'June by class'!$L$35,'June by class'!$M$35,'June by class'!$N$35,'June by class'!$O$35,'June by class'!$P$35,'June by class'!$Q$35</definedName>
    <definedName name="QB_FORMULA_7" localSheetId="2" hidden="1">'June by class'!#REF!,'June by class'!$J$46,'June by class'!#REF!,'June by class'!$K$46,'June by class'!#REF!,'June by class'!$L$46,'June by class'!#REF!,'June by class'!$O$46,'June by class'!$I$47,'June by class'!#REF!,'June by class'!$J$47,'June by class'!#REF!,'June by class'!$K$47,'June by class'!#REF!,'June by class'!$L$47,'June by class'!#REF!</definedName>
    <definedName name="QB_FORMULA_7_1" localSheetId="2" hidden="1">'June by class'!$I$36,'June by class'!$J$36,'June by class'!$K$36,'June by class'!$L$36,'June by class'!$M$36,'June by class'!$N$36,'June by class'!$O$36,'June by class'!$P$36,'June by class'!$Q$36</definedName>
    <definedName name="QB_FORMULA_8" localSheetId="2" hidden="1">'June by class'!$O$47</definedName>
    <definedName name="QB_ROW_1023010" localSheetId="4" hidden="1">'Detail Jan-May'!$B$5</definedName>
    <definedName name="QB_ROW_1023040" localSheetId="0" hidden="1">'by Month'!$E$8</definedName>
    <definedName name="QB_ROW_1023040" localSheetId="2" hidden="1">'June by class'!$E$7</definedName>
    <definedName name="QB_ROW_1023040" localSheetId="1" hidden="1">'June by Month'!$D$5</definedName>
    <definedName name="QB_ROW_1023040" localSheetId="3" hidden="1">'June Detail'!$E$4</definedName>
    <definedName name="QB_ROW_1023040_1" localSheetId="0" hidden="1">'by Month'!$E$4</definedName>
    <definedName name="QB_ROW_1023040_1" localSheetId="2" hidden="1">'June by class'!$E$4</definedName>
    <definedName name="QB_ROW_1023310" localSheetId="4" hidden="1">'Detail Jan-May'!$B$30</definedName>
    <definedName name="QB_ROW_1023340" localSheetId="0" hidden="1">'by Month'!$E$13</definedName>
    <definedName name="QB_ROW_1023340" localSheetId="2" hidden="1">'June by class'!$E$12</definedName>
    <definedName name="QB_ROW_1023340" localSheetId="1" hidden="1">'June by Month'!$D$10</definedName>
    <definedName name="QB_ROW_1023340" localSheetId="3" hidden="1">'June Detail'!$E$15</definedName>
    <definedName name="QB_ROW_1023340_1" localSheetId="0" hidden="1">'by Month'!$E$9</definedName>
    <definedName name="QB_ROW_1023340_1" localSheetId="2" hidden="1">'June by class'!$E$9</definedName>
    <definedName name="QB_ROW_1357020" localSheetId="4" hidden="1">'Detail Jan-May'!$C$6</definedName>
    <definedName name="QB_ROW_1357050" localSheetId="0" hidden="1">'by Month'!$F$9</definedName>
    <definedName name="QB_ROW_1357050" localSheetId="2" hidden="1">'June by class'!$F$8</definedName>
    <definedName name="QB_ROW_1357050" localSheetId="1" hidden="1">'June by Month'!$E$6</definedName>
    <definedName name="QB_ROW_1357050" localSheetId="3" hidden="1">'June Detail'!$F$5</definedName>
    <definedName name="QB_ROW_1357050_1" localSheetId="0" hidden="1">'by Month'!$F$5</definedName>
    <definedName name="QB_ROW_1357050_1" localSheetId="2" hidden="1">'June by class'!$F$5</definedName>
    <definedName name="QB_ROW_1357320" localSheetId="4" hidden="1">'Detail Jan-May'!$C$29</definedName>
    <definedName name="QB_ROW_1357350" localSheetId="0" hidden="1">'by Month'!$F$12</definedName>
    <definedName name="QB_ROW_1357350" localSheetId="2" hidden="1">'June by class'!$F$11</definedName>
    <definedName name="QB_ROW_1357350" localSheetId="1" hidden="1">'June by Month'!$E$9</definedName>
    <definedName name="QB_ROW_1357350" localSheetId="3" hidden="1">'June Detail'!$F$14</definedName>
    <definedName name="QB_ROW_1357350_1" localSheetId="0" hidden="1">'by Month'!$F$8</definedName>
    <definedName name="QB_ROW_1357350_1" localSheetId="2" hidden="1">'June by class'!$F$8</definedName>
    <definedName name="QB_ROW_1416020" localSheetId="4" hidden="1">'Detail Jan-May'!$C$32</definedName>
    <definedName name="QB_ROW_1416050" localSheetId="0" hidden="1">'by Month'!$F$15</definedName>
    <definedName name="QB_ROW_1416050" localSheetId="2" hidden="1">'June by class'!$F$14</definedName>
    <definedName name="QB_ROW_1416050" localSheetId="1" hidden="1">'June by Month'!$E$12</definedName>
    <definedName name="QB_ROW_1416050" localSheetId="3" hidden="1">'June Detail'!$F$17</definedName>
    <definedName name="QB_ROW_1416050_1" localSheetId="0" hidden="1">'by Month'!$F$11</definedName>
    <definedName name="QB_ROW_1416050_1" localSheetId="2" hidden="1">'June by class'!$F$11</definedName>
    <definedName name="QB_ROW_1416320" localSheetId="4" hidden="1">'Detail Jan-May'!$C$73</definedName>
    <definedName name="QB_ROW_1416350" localSheetId="0" hidden="1">'by Month'!$F$22</definedName>
    <definedName name="QB_ROW_1416350" localSheetId="2" hidden="1">'June by class'!$F$21</definedName>
    <definedName name="QB_ROW_1416350" localSheetId="1" hidden="1">'June by Month'!$E$19</definedName>
    <definedName name="QB_ROW_1416350" localSheetId="3" hidden="1">'June Detail'!$F$23</definedName>
    <definedName name="QB_ROW_1416350_1" localSheetId="0" hidden="1">'by Month'!$F$18</definedName>
    <definedName name="QB_ROW_1416350_1" localSheetId="2" hidden="1">'June by class'!$F$15</definedName>
    <definedName name="QB_ROW_1417040" localSheetId="4" hidden="1">'Detail Jan-May'!$E$49</definedName>
    <definedName name="QB_ROW_1417070" localSheetId="3" hidden="1">'June Detail'!$H$19</definedName>
    <definedName name="QB_ROW_1417270" localSheetId="0" hidden="1">'by Month'!$H$20</definedName>
    <definedName name="QB_ROW_1417270" localSheetId="2" hidden="1">'June by class'!$H$19</definedName>
    <definedName name="QB_ROW_1417270" localSheetId="1" hidden="1">'June by Month'!$G$17</definedName>
    <definedName name="QB_ROW_1417270_1" localSheetId="0" hidden="1">'by Month'!$H$16</definedName>
    <definedName name="QB_ROW_1417270_1" localSheetId="2" hidden="1">'June by class'!$H$13</definedName>
    <definedName name="QB_ROW_1417340" localSheetId="4" hidden="1">'Detail Jan-May'!$E$71</definedName>
    <definedName name="QB_ROW_1417370" localSheetId="3" hidden="1">'June Detail'!$H$21</definedName>
    <definedName name="QB_ROW_1438010" localSheetId="4" hidden="1">'Detail Jan-May'!$B$75</definedName>
    <definedName name="QB_ROW_1438040" localSheetId="0" hidden="1">'by Month'!$E$27</definedName>
    <definedName name="QB_ROW_1438040" localSheetId="2" hidden="1">'June by class'!$E$26</definedName>
    <definedName name="QB_ROW_1438040" localSheetId="1" hidden="1">'June by Month'!$D$24</definedName>
    <definedName name="QB_ROW_1438040" localSheetId="3" hidden="1">'June Detail'!$E$28</definedName>
    <definedName name="QB_ROW_1438040_1" localSheetId="0" hidden="1">'by Month'!$E$23</definedName>
    <definedName name="QB_ROW_1438040_1" localSheetId="2" hidden="1">'June by class'!$E$20</definedName>
    <definedName name="QB_ROW_1438310" localSheetId="4" hidden="1">'Detail Jan-May'!$B$303</definedName>
    <definedName name="QB_ROW_1438340" localSheetId="0" hidden="1">'by Month'!$E$45</definedName>
    <definedName name="QB_ROW_1438340" localSheetId="2" hidden="1">'June by class'!$E$44</definedName>
    <definedName name="QB_ROW_1438340" localSheetId="1" hidden="1">'June by Month'!$D$42</definedName>
    <definedName name="QB_ROW_1438340" localSheetId="3" hidden="1">'June Detail'!$E$88</definedName>
    <definedName name="QB_ROW_1438340_1" localSheetId="0" hidden="1">'by Month'!$E$41</definedName>
    <definedName name="QB_ROW_1438340_1" localSheetId="2" hidden="1">'June by class'!$E$33</definedName>
    <definedName name="QB_ROW_1439020" localSheetId="4" hidden="1">'Detail Jan-May'!$C$76</definedName>
    <definedName name="QB_ROW_1439050" localSheetId="0" hidden="1">'by Month'!$F$28</definedName>
    <definedName name="QB_ROW_1439050" localSheetId="2" hidden="1">'June by class'!$F$27</definedName>
    <definedName name="QB_ROW_1439050" localSheetId="1" hidden="1">'June by Month'!$E$25</definedName>
    <definedName name="QB_ROW_1439050" localSheetId="3" hidden="1">'June Detail'!$F$29</definedName>
    <definedName name="QB_ROW_1439050_1" localSheetId="0" hidden="1">'by Month'!$F$24</definedName>
    <definedName name="QB_ROW_1439050_1" localSheetId="2" hidden="1">'June by class'!$F$21</definedName>
    <definedName name="QB_ROW_1439320" localSheetId="4" hidden="1">'Detail Jan-May'!$C$302</definedName>
    <definedName name="QB_ROW_1439350" localSheetId="0" hidden="1">'by Month'!$F$44</definedName>
    <definedName name="QB_ROW_1439350" localSheetId="2" hidden="1">'June by class'!$F$43</definedName>
    <definedName name="QB_ROW_1439350" localSheetId="1" hidden="1">'June by Month'!$E$41</definedName>
    <definedName name="QB_ROW_1439350" localSheetId="3" hidden="1">'June Detail'!$F$87</definedName>
    <definedName name="QB_ROW_1439350_1" localSheetId="0" hidden="1">'by Month'!$F$40</definedName>
    <definedName name="QB_ROW_1439350_1" localSheetId="2" hidden="1">'June by class'!$F$32</definedName>
    <definedName name="QB_ROW_1440030" localSheetId="4" hidden="1">'Detail Jan-May'!$D$82</definedName>
    <definedName name="QB_ROW_1440060" localSheetId="3" hidden="1">'June Detail'!$G$30</definedName>
    <definedName name="QB_ROW_1440260" localSheetId="0" hidden="1">'by Month'!$G$30</definedName>
    <definedName name="QB_ROW_1440260" localSheetId="2" hidden="1">'June by class'!$G$29</definedName>
    <definedName name="QB_ROW_1440260" localSheetId="1" hidden="1">'June by Month'!$F$27</definedName>
    <definedName name="QB_ROW_1440260_1" localSheetId="0" hidden="1">'by Month'!$G$26</definedName>
    <definedName name="QB_ROW_1440260_1" localSheetId="2" hidden="1">'June by class'!$G$22</definedName>
    <definedName name="QB_ROW_1440330" localSheetId="4" hidden="1">'Detail Jan-May'!$D$133</definedName>
    <definedName name="QB_ROW_1440360" localSheetId="3" hidden="1">'June Detail'!$G$41</definedName>
    <definedName name="QB_ROW_1441030" localSheetId="4" hidden="1">'Detail Jan-May'!$D$77</definedName>
    <definedName name="QB_ROW_1441260" localSheetId="0" hidden="1">'by Month'!$G$29</definedName>
    <definedName name="QB_ROW_1441260" localSheetId="2" hidden="1">'June by class'!$G$28</definedName>
    <definedName name="QB_ROW_1441260" localSheetId="1" hidden="1">'June by Month'!$F$26</definedName>
    <definedName name="QB_ROW_1441260_1" localSheetId="0" hidden="1">'by Month'!$G$25</definedName>
    <definedName name="QB_ROW_1441330" localSheetId="4" hidden="1">'Detail Jan-May'!$D$81</definedName>
    <definedName name="QB_ROW_1443030" localSheetId="4" hidden="1">'Detail Jan-May'!$D$134</definedName>
    <definedName name="QB_ROW_1443060" localSheetId="3" hidden="1">'June Detail'!$G$42</definedName>
    <definedName name="QB_ROW_1443260" localSheetId="0" hidden="1">'by Month'!$G$31</definedName>
    <definedName name="QB_ROW_1443260" localSheetId="2" hidden="1">'June by class'!$G$30</definedName>
    <definedName name="QB_ROW_1443260" localSheetId="1" hidden="1">'June by Month'!$F$28</definedName>
    <definedName name="QB_ROW_1443260_1" localSheetId="0" hidden="1">'by Month'!$G$27</definedName>
    <definedName name="QB_ROW_1443260_1" localSheetId="2" hidden="1">'June by class'!$G$23</definedName>
    <definedName name="QB_ROW_1443330" localSheetId="4" hidden="1">'Detail Jan-May'!$D$143</definedName>
    <definedName name="QB_ROW_1443360" localSheetId="3" hidden="1">'June Detail'!$G$44</definedName>
    <definedName name="QB_ROW_1446030" localSheetId="4" hidden="1">'Detail Jan-May'!$D$144</definedName>
    <definedName name="QB_ROW_1446060" localSheetId="3" hidden="1">'June Detail'!$G$45</definedName>
    <definedName name="QB_ROW_1446260" localSheetId="0" hidden="1">'by Month'!$G$32</definedName>
    <definedName name="QB_ROW_1446260" localSheetId="2" hidden="1">'June by class'!$G$31</definedName>
    <definedName name="QB_ROW_1446260" localSheetId="1" hidden="1">'June by Month'!$F$29</definedName>
    <definedName name="QB_ROW_1446260_1" localSheetId="0" hidden="1">'by Month'!$G$28</definedName>
    <definedName name="QB_ROW_1446260_1" localSheetId="2" hidden="1">'June by class'!$G$24</definedName>
    <definedName name="QB_ROW_1446330" localSheetId="4" hidden="1">'Detail Jan-May'!$D$174</definedName>
    <definedName name="QB_ROW_1446360" localSheetId="3" hidden="1">'June Detail'!$G$51</definedName>
    <definedName name="QB_ROW_1447030" localSheetId="4" hidden="1">'Detail Jan-May'!$D$175</definedName>
    <definedName name="QB_ROW_1447060" localSheetId="3" hidden="1">'June Detail'!$G$52</definedName>
    <definedName name="QB_ROW_1447260" localSheetId="0" hidden="1">'by Month'!$G$33</definedName>
    <definedName name="QB_ROW_1447260" localSheetId="2" hidden="1">'June by class'!$G$32</definedName>
    <definedName name="QB_ROW_1447260" localSheetId="1" hidden="1">'June by Month'!$F$30</definedName>
    <definedName name="QB_ROW_1447260_1" localSheetId="0" hidden="1">'by Month'!$G$29</definedName>
    <definedName name="QB_ROW_1447260_1" localSheetId="2" hidden="1">'June by class'!$G$25</definedName>
    <definedName name="QB_ROW_1447330" localSheetId="4" hidden="1">'Detail Jan-May'!$D$188</definedName>
    <definedName name="QB_ROW_1447360" localSheetId="3" hidden="1">'June Detail'!$G$58</definedName>
    <definedName name="QB_ROW_1449030" localSheetId="4" hidden="1">'Detail Jan-May'!$D$189</definedName>
    <definedName name="QB_ROW_1449060" localSheetId="3" hidden="1">'June Detail'!$G$59</definedName>
    <definedName name="QB_ROW_1449260" localSheetId="0" hidden="1">'by Month'!$G$34</definedName>
    <definedName name="QB_ROW_1449260" localSheetId="2" hidden="1">'June by class'!$G$33</definedName>
    <definedName name="QB_ROW_1449260" localSheetId="1" hidden="1">'June by Month'!$F$31</definedName>
    <definedName name="QB_ROW_1449260_1" localSheetId="0" hidden="1">'by Month'!$G$30</definedName>
    <definedName name="QB_ROW_1449260_1" localSheetId="2" hidden="1">'June by class'!$G$26</definedName>
    <definedName name="QB_ROW_1449330" localSheetId="4" hidden="1">'Detail Jan-May'!$D$194</definedName>
    <definedName name="QB_ROW_1449360" localSheetId="3" hidden="1">'June Detail'!$G$61</definedName>
    <definedName name="QB_ROW_1452030" localSheetId="4" hidden="1">'Detail Jan-May'!$D$220</definedName>
    <definedName name="QB_ROW_1452060" localSheetId="3" hidden="1">'June Detail'!$G$66</definedName>
    <definedName name="QB_ROW_1452260" localSheetId="0" hidden="1">'by Month'!$G$38</definedName>
    <definedName name="QB_ROW_1452260" localSheetId="2" hidden="1">'June by class'!$G$37</definedName>
    <definedName name="QB_ROW_1452260" localSheetId="1" hidden="1">'June by Month'!$F$35</definedName>
    <definedName name="QB_ROW_1452260_1" localSheetId="0" hidden="1">'by Month'!$G$34</definedName>
    <definedName name="QB_ROW_1452260_1" localSheetId="2" hidden="1">'June by class'!$G$28</definedName>
    <definedName name="QB_ROW_1452330" localSheetId="4" hidden="1">'Detail Jan-May'!$D$227</definedName>
    <definedName name="QB_ROW_1452360" localSheetId="3" hidden="1">'June Detail'!$G$68</definedName>
    <definedName name="QB_ROW_1453030" localSheetId="4" hidden="1">'Detail Jan-May'!$D$228</definedName>
    <definedName name="QB_ROW_1453060" localSheetId="3" hidden="1">'June Detail'!$G$69</definedName>
    <definedName name="QB_ROW_1453260" localSheetId="0" hidden="1">'by Month'!$G$39</definedName>
    <definedName name="QB_ROW_1453260" localSheetId="2" hidden="1">'June by class'!$G$38</definedName>
    <definedName name="QB_ROW_1453260" localSheetId="1" hidden="1">'June by Month'!$F$36</definedName>
    <definedName name="QB_ROW_1453260_1" localSheetId="0" hidden="1">'by Month'!$G$35</definedName>
    <definedName name="QB_ROW_1453260_1" localSheetId="2" hidden="1">'June by class'!$G$29</definedName>
    <definedName name="QB_ROW_1453330" localSheetId="4" hidden="1">'Detail Jan-May'!$D$254</definedName>
    <definedName name="QB_ROW_1453360" localSheetId="3" hidden="1">'June Detail'!$G$78</definedName>
    <definedName name="QB_ROW_1454030" localSheetId="4" hidden="1">'Detail Jan-May'!$D$255</definedName>
    <definedName name="QB_ROW_1454260" localSheetId="0" hidden="1">'by Month'!$G$40</definedName>
    <definedName name="QB_ROW_1454260" localSheetId="2" hidden="1">'June by class'!$G$39</definedName>
    <definedName name="QB_ROW_1454260" localSheetId="1" hidden="1">'June by Month'!$F$37</definedName>
    <definedName name="QB_ROW_1454260_1" localSheetId="0" hidden="1">'by Month'!$G$36</definedName>
    <definedName name="QB_ROW_1454330" localSheetId="4" hidden="1">'Detail Jan-May'!$D$260</definedName>
    <definedName name="QB_ROW_1520030" localSheetId="4" hidden="1">'Detail Jan-May'!$D$208</definedName>
    <definedName name="QB_ROW_1520260" localSheetId="0" hidden="1">'by Month'!$G$36</definedName>
    <definedName name="QB_ROW_1520260" localSheetId="2" hidden="1">'June by class'!$G$35</definedName>
    <definedName name="QB_ROW_1520260" localSheetId="1" hidden="1">'June by Month'!$F$33</definedName>
    <definedName name="QB_ROW_1520260_1" localSheetId="0" hidden="1">'by Month'!$G$32</definedName>
    <definedName name="QB_ROW_1520330" localSheetId="4" hidden="1">'Detail Jan-May'!$D$216</definedName>
    <definedName name="QB_ROW_1521030" localSheetId="4" hidden="1">'Detail Jan-May'!$D$296</definedName>
    <definedName name="QB_ROW_1521260" localSheetId="0" hidden="1">'by Month'!$G$43</definedName>
    <definedName name="QB_ROW_1521260" localSheetId="2" hidden="1">'June by class'!$G$42</definedName>
    <definedName name="QB_ROW_1521260" localSheetId="1" hidden="1">'June by Month'!$F$40</definedName>
    <definedName name="QB_ROW_1521260_1" localSheetId="0" hidden="1">'by Month'!$G$39</definedName>
    <definedName name="QB_ROW_1521330" localSheetId="4" hidden="1">'Detail Jan-May'!$D$301</definedName>
    <definedName name="QB_ROW_1523030" localSheetId="4" hidden="1">'Detail Jan-May'!$D$195</definedName>
    <definedName name="QB_ROW_1523060" localSheetId="3" hidden="1">'June Detail'!$G$62</definedName>
    <definedName name="QB_ROW_1523260" localSheetId="0" hidden="1">'by Month'!$G$35</definedName>
    <definedName name="QB_ROW_1523260" localSheetId="2" hidden="1">'June by class'!$G$34</definedName>
    <definedName name="QB_ROW_1523260" localSheetId="1" hidden="1">'June by Month'!$F$32</definedName>
    <definedName name="QB_ROW_1523260_1" localSheetId="0" hidden="1">'by Month'!$G$31</definedName>
    <definedName name="QB_ROW_1523260_1" localSheetId="2" hidden="1">'June by class'!$G$27</definedName>
    <definedName name="QB_ROW_1523330" localSheetId="4" hidden="1">'Detail Jan-May'!$D$207</definedName>
    <definedName name="QB_ROW_1523360" localSheetId="3" hidden="1">'June Detail'!$G$65</definedName>
    <definedName name="QB_ROW_1524030" localSheetId="4" hidden="1">'Detail Jan-May'!$D$261</definedName>
    <definedName name="QB_ROW_1524060" localSheetId="3" hidden="1">'June Detail'!$G$79</definedName>
    <definedName name="QB_ROW_1524260" localSheetId="0" hidden="1">'by Month'!$G$41</definedName>
    <definedName name="QB_ROW_1524260" localSheetId="2" hidden="1">'June by class'!$G$40</definedName>
    <definedName name="QB_ROW_1524260" localSheetId="1" hidden="1">'June by Month'!$F$38</definedName>
    <definedName name="QB_ROW_1524260_1" localSheetId="0" hidden="1">'by Month'!$G$37</definedName>
    <definedName name="QB_ROW_1524260_1" localSheetId="2" hidden="1">'June by class'!$G$30</definedName>
    <definedName name="QB_ROW_1524330" localSheetId="4" hidden="1">'Detail Jan-May'!$D$264</definedName>
    <definedName name="QB_ROW_1524360" localSheetId="3" hidden="1">'June Detail'!$G$81</definedName>
    <definedName name="QB_ROW_1525030" localSheetId="4" hidden="1">'Detail Jan-May'!$D$217</definedName>
    <definedName name="QB_ROW_1525260" localSheetId="0" hidden="1">'by Month'!$G$37</definedName>
    <definedName name="QB_ROW_1525260" localSheetId="2" hidden="1">'June by class'!$G$36</definedName>
    <definedName name="QB_ROW_1525260" localSheetId="1" hidden="1">'June by Month'!$F$34</definedName>
    <definedName name="QB_ROW_1525260_1" localSheetId="0" hidden="1">'by Month'!$G$33</definedName>
    <definedName name="QB_ROW_1525330" localSheetId="4" hidden="1">'Detail Jan-May'!$D$219</definedName>
    <definedName name="QB_ROW_1526030" localSheetId="4" hidden="1">'Detail Jan-May'!$D$265</definedName>
    <definedName name="QB_ROW_1526060" localSheetId="3" hidden="1">'June Detail'!$G$82</definedName>
    <definedName name="QB_ROW_1526260" localSheetId="0" hidden="1">'by Month'!$G$42</definedName>
    <definedName name="QB_ROW_1526260" localSheetId="2" hidden="1">'June by class'!$G$41</definedName>
    <definedName name="QB_ROW_1526260" localSheetId="1" hidden="1">'June by Month'!$F$39</definedName>
    <definedName name="QB_ROW_1526260_1" localSheetId="0" hidden="1">'by Month'!$G$38</definedName>
    <definedName name="QB_ROW_1526260_1" localSheetId="2" hidden="1">'June by class'!$G$31</definedName>
    <definedName name="QB_ROW_1526330" localSheetId="4" hidden="1">'Detail Jan-May'!$D$295</definedName>
    <definedName name="QB_ROW_1526360" localSheetId="3" hidden="1">'June Detail'!$G$86</definedName>
    <definedName name="QB_ROW_1656030" localSheetId="4" hidden="1">'Detail Jan-May'!$D$17</definedName>
    <definedName name="QB_ROW_1656060" localSheetId="3" hidden="1">'June Detail'!$G$10</definedName>
    <definedName name="QB_ROW_1656260" localSheetId="0" hidden="1">'by Month'!$G$11</definedName>
    <definedName name="QB_ROW_1656260" localSheetId="2" hidden="1">'June by class'!$G$10</definedName>
    <definedName name="QB_ROW_1656260" localSheetId="1" hidden="1">'June by Month'!$F$8</definedName>
    <definedName name="QB_ROW_1656260_1" localSheetId="0" hidden="1">'by Month'!$G$7</definedName>
    <definedName name="QB_ROW_1656260_1" localSheetId="2" hidden="1">'June by class'!$G$7</definedName>
    <definedName name="QB_ROW_1656330" localSheetId="4" hidden="1">'Detail Jan-May'!$D$28</definedName>
    <definedName name="QB_ROW_1656360" localSheetId="3" hidden="1">'June Detail'!$G$13</definedName>
    <definedName name="QB_ROW_1669040" localSheetId="4" hidden="1">'Detail Jan-May'!$E$43</definedName>
    <definedName name="QB_ROW_1669270" localSheetId="0" hidden="1">'by Month'!$H$19</definedName>
    <definedName name="QB_ROW_1669270" localSheetId="2" hidden="1">'June by class'!$H$18</definedName>
    <definedName name="QB_ROW_1669270" localSheetId="1" hidden="1">'June by Month'!$G$16</definedName>
    <definedName name="QB_ROW_1669270_1" localSheetId="0" hidden="1">'by Month'!$H$15</definedName>
    <definedName name="QB_ROW_1669340" localSheetId="4" hidden="1">'Detail Jan-May'!$E$48</definedName>
    <definedName name="QB_ROW_1693040" localSheetId="4" hidden="1">'Detail Jan-May'!$E$37</definedName>
    <definedName name="QB_ROW_1693270" localSheetId="0" hidden="1">'by Month'!$H$18</definedName>
    <definedName name="QB_ROW_1693270" localSheetId="2" hidden="1">'June by class'!$H$17</definedName>
    <definedName name="QB_ROW_1693270" localSheetId="1" hidden="1">'June by Month'!$G$15</definedName>
    <definedName name="QB_ROW_1693270_1" localSheetId="0" hidden="1">'by Month'!$H$14</definedName>
    <definedName name="QB_ROW_1693340" localSheetId="4" hidden="1">'Detail Jan-May'!$E$42</definedName>
    <definedName name="QB_ROW_1694040" localSheetId="4" hidden="1">'Detail Jan-May'!$E$34</definedName>
    <definedName name="QB_ROW_1694270" localSheetId="0" hidden="1">'by Month'!$H$17</definedName>
    <definedName name="QB_ROW_1694270" localSheetId="2" hidden="1">'June by class'!$H$16</definedName>
    <definedName name="QB_ROW_1694270" localSheetId="1" hidden="1">'June by Month'!$G$14</definedName>
    <definedName name="QB_ROW_1694270_1" localSheetId="0" hidden="1">'by Month'!$H$13</definedName>
    <definedName name="QB_ROW_1694340" localSheetId="4" hidden="1">'Detail Jan-May'!$E$36</definedName>
    <definedName name="QB_ROW_1758030" localSheetId="4" hidden="1">'Detail Jan-May'!$D$33</definedName>
    <definedName name="QB_ROW_1758060" localSheetId="0" hidden="1">'by Month'!$G$16</definedName>
    <definedName name="QB_ROW_1758060" localSheetId="2" hidden="1">'June by class'!$G$15</definedName>
    <definedName name="QB_ROW_1758060" localSheetId="1" hidden="1">'June by Month'!$F$13</definedName>
    <definedName name="QB_ROW_1758060" localSheetId="3" hidden="1">'June Detail'!$G$18</definedName>
    <definedName name="QB_ROW_1758060_1" localSheetId="0" hidden="1">'by Month'!$G$12</definedName>
    <definedName name="QB_ROW_1758060_1" localSheetId="2" hidden="1">'June by class'!$G$12</definedName>
    <definedName name="QB_ROW_1758330" localSheetId="4" hidden="1">'Detail Jan-May'!$D$72</definedName>
    <definedName name="QB_ROW_1758360" localSheetId="0" hidden="1">'by Month'!$G$21</definedName>
    <definedName name="QB_ROW_1758360" localSheetId="2" hidden="1">'June by class'!$G$20</definedName>
    <definedName name="QB_ROW_1758360" localSheetId="1" hidden="1">'June by Month'!$F$18</definedName>
    <definedName name="QB_ROW_1758360" localSheetId="3" hidden="1">'June Detail'!$G$22</definedName>
    <definedName name="QB_ROW_1758360_1" localSheetId="0" hidden="1">'by Month'!$G$17</definedName>
    <definedName name="QB_ROW_1758360_1" localSheetId="2" hidden="1">'June by class'!$G$14</definedName>
    <definedName name="QB_ROW_1784010" localSheetId="4" hidden="1">'Detail Jan-May'!$B$31</definedName>
    <definedName name="QB_ROW_1784040" localSheetId="0" hidden="1">'by Month'!$E$14</definedName>
    <definedName name="QB_ROW_1784040" localSheetId="2" hidden="1">'June by class'!$E$13</definedName>
    <definedName name="QB_ROW_1784040" localSheetId="1" hidden="1">'June by Month'!$D$11</definedName>
    <definedName name="QB_ROW_1784040" localSheetId="3" hidden="1">'June Detail'!$E$16</definedName>
    <definedName name="QB_ROW_1784040_1" localSheetId="0" hidden="1">'by Month'!$E$10</definedName>
    <definedName name="QB_ROW_1784040_1" localSheetId="2" hidden="1">'June by class'!$E$10</definedName>
    <definedName name="QB_ROW_1784310" localSheetId="4" hidden="1">'Detail Jan-May'!$B$74</definedName>
    <definedName name="QB_ROW_1784340" localSheetId="0" hidden="1">'by Month'!$E$23</definedName>
    <definedName name="QB_ROW_1784340" localSheetId="2" hidden="1">'June by class'!$E$22</definedName>
    <definedName name="QB_ROW_1784340" localSheetId="1" hidden="1">'June by Month'!$D$20</definedName>
    <definedName name="QB_ROW_1784340" localSheetId="3" hidden="1">'June Detail'!$E$24</definedName>
    <definedName name="QB_ROW_1784340_1" localSheetId="0" hidden="1">'by Month'!$E$19</definedName>
    <definedName name="QB_ROW_1784340_1" localSheetId="2" hidden="1">'June by class'!$E$16</definedName>
    <definedName name="QB_ROW_18301" localSheetId="0" hidden="1">'by Month'!$A$48</definedName>
    <definedName name="QB_ROW_18301" localSheetId="2" hidden="1">'June by class'!$A$47</definedName>
    <definedName name="QB_ROW_18301" localSheetId="1" hidden="1">'June by Month'!#REF!</definedName>
    <definedName name="QB_ROW_18301" localSheetId="3" hidden="1">'June Detail'!$A$91</definedName>
    <definedName name="QB_ROW_18301_1" localSheetId="0" hidden="1">'by Month'!$A$44</definedName>
    <definedName name="QB_ROW_18301_1" localSheetId="2" hidden="1">'June by class'!$A$36</definedName>
    <definedName name="QB_ROW_19011" localSheetId="0" hidden="1">'by Month'!$B$6</definedName>
    <definedName name="QB_ROW_19011" localSheetId="2" hidden="1">'June by class'!$B$5</definedName>
    <definedName name="QB_ROW_19011" localSheetId="1" hidden="1">'June by Month'!$A$2</definedName>
    <definedName name="QB_ROW_19011" localSheetId="3" hidden="1">'June Detail'!$B$2</definedName>
    <definedName name="QB_ROW_19011_1" localSheetId="0" hidden="1">'by Month'!$B$2</definedName>
    <definedName name="QB_ROW_19011_1" localSheetId="2" hidden="1">'June by class'!$B$2</definedName>
    <definedName name="QB_ROW_19311" localSheetId="0" hidden="1">'by Month'!$B$47</definedName>
    <definedName name="QB_ROW_19311" localSheetId="2" hidden="1">'June by class'!$B$46</definedName>
    <definedName name="QB_ROW_19311" localSheetId="1" hidden="1">'June by Month'!$A$44</definedName>
    <definedName name="QB_ROW_19311" localSheetId="3" hidden="1">'June Detail'!$B$90</definedName>
    <definedName name="QB_ROW_19311_1" localSheetId="0" hidden="1">'by Month'!$B$43</definedName>
    <definedName name="QB_ROW_19311_1" localSheetId="2" hidden="1">'June by class'!$B$35</definedName>
    <definedName name="QB_ROW_20031" localSheetId="0" hidden="1">'by Month'!$D$7</definedName>
    <definedName name="QB_ROW_20031" localSheetId="2" hidden="1">'June by class'!$D$6</definedName>
    <definedName name="QB_ROW_20031" localSheetId="1" hidden="1">'June by Month'!$C$3</definedName>
    <definedName name="QB_ROW_20031" localSheetId="3" hidden="1">'June Detail'!$D$3</definedName>
    <definedName name="QB_ROW_20031_1" localSheetId="0" hidden="1">'by Month'!$D$3</definedName>
    <definedName name="QB_ROW_20031_1" localSheetId="2" hidden="1">'June by class'!$D$3</definedName>
    <definedName name="QB_ROW_20331" localSheetId="0" hidden="1">'by Month'!$D$24</definedName>
    <definedName name="QB_ROW_20331" localSheetId="2" hidden="1">'June by class'!$D$23</definedName>
    <definedName name="QB_ROW_20331" localSheetId="1" hidden="1">'June by Month'!$C$21</definedName>
    <definedName name="QB_ROW_20331" localSheetId="3" hidden="1">'June Detail'!$D$25</definedName>
    <definedName name="QB_ROW_20331_1" localSheetId="0" hidden="1">'by Month'!$D$20</definedName>
    <definedName name="QB_ROW_20331_1" localSheetId="2" hidden="1">'June by class'!$D$17</definedName>
    <definedName name="QB_ROW_21031" localSheetId="0" hidden="1">'by Month'!$D$26</definedName>
    <definedName name="QB_ROW_21031" localSheetId="2" hidden="1">'June by class'!$D$25</definedName>
    <definedName name="QB_ROW_21031" localSheetId="1" hidden="1">'June by Month'!$C$23</definedName>
    <definedName name="QB_ROW_21031" localSheetId="3" hidden="1">'June Detail'!$D$27</definedName>
    <definedName name="QB_ROW_21031_1" localSheetId="0" hidden="1">'by Month'!$D$22</definedName>
    <definedName name="QB_ROW_21031_1" localSheetId="2" hidden="1">'June by class'!$D$19</definedName>
    <definedName name="QB_ROW_21331" localSheetId="0" hidden="1">'by Month'!$D$46</definedName>
    <definedName name="QB_ROW_21331" localSheetId="2" hidden="1">'June by class'!$D$45</definedName>
    <definedName name="QB_ROW_21331" localSheetId="1" hidden="1">'June by Month'!$C$43</definedName>
    <definedName name="QB_ROW_21331" localSheetId="3" hidden="1">'June Detail'!$D$89</definedName>
    <definedName name="QB_ROW_21331_1" localSheetId="0" hidden="1">'by Month'!$D$42</definedName>
    <definedName name="QB_ROW_21331_1" localSheetId="2" hidden="1">'June by class'!$D$34</definedName>
    <definedName name="QB_ROW_25301" localSheetId="4" hidden="1">'Detail Jan-May'!$A$304</definedName>
    <definedName name="QB_ROW_301030" localSheetId="4" hidden="1">'Detail Jan-May'!$D$7</definedName>
    <definedName name="QB_ROW_301060" localSheetId="3" hidden="1">'June Detail'!$G$6</definedName>
    <definedName name="QB_ROW_301260" localSheetId="0" hidden="1">'by Month'!$G$10</definedName>
    <definedName name="QB_ROW_301260" localSheetId="2" hidden="1">'June by class'!$G$9</definedName>
    <definedName name="QB_ROW_301260" localSheetId="1" hidden="1">'June by Month'!$F$7</definedName>
    <definedName name="QB_ROW_301260_1" localSheetId="0" hidden="1">'by Month'!$G$6</definedName>
    <definedName name="QB_ROW_301260_1" localSheetId="2" hidden="1">'June by class'!$G$6</definedName>
    <definedName name="QB_ROW_301330" localSheetId="4" hidden="1">'Detail Jan-May'!$D$16</definedName>
    <definedName name="QB_ROW_301360" localSheetId="3" hidden="1">'June Detail'!$G$9</definedName>
    <definedName name="QB_ROW_86321" localSheetId="0" hidden="1">'by Month'!$C$25</definedName>
    <definedName name="QB_ROW_86321" localSheetId="2" hidden="1">'June by class'!$C$24</definedName>
    <definedName name="QB_ROW_86321" localSheetId="1" hidden="1">'June by Month'!$B$22</definedName>
    <definedName name="QB_ROW_86321" localSheetId="3" hidden="1">'June Detail'!$C$26</definedName>
    <definedName name="QB_ROW_86321_1" localSheetId="0" hidden="1">'by Month'!$C$21</definedName>
    <definedName name="QB_ROW_86321_1" localSheetId="2" hidden="1">'June by class'!$C$18</definedName>
    <definedName name="QB_SUBTITLE_3" localSheetId="0" hidden="1">'by Month'!$A$3</definedName>
    <definedName name="QB_SUBTITLE_3" localSheetId="4" hidden="1">'Detail Jan-May'!$A$3</definedName>
    <definedName name="QB_SUBTITLE_3" localSheetId="2" hidden="1">'June by class'!$A$3</definedName>
    <definedName name="QB_TIME_5" localSheetId="0" hidden="1">'by Month'!$N$1</definedName>
    <definedName name="QB_TIME_5" localSheetId="4" hidden="1">'Detail Jan-May'!$N$1</definedName>
    <definedName name="QB_TIME_5" localSheetId="2" hidden="1">'June by class'!$O$1</definedName>
    <definedName name="QB_TITLE_2" localSheetId="0" hidden="1">'by Month'!$A$2</definedName>
    <definedName name="QB_TITLE_2" localSheetId="4" hidden="1">'Detail Jan-May'!$A$2</definedName>
    <definedName name="QB_TITLE_2" localSheetId="2" hidden="1">'June by class'!$A$2</definedName>
    <definedName name="QBCANSUPPORTUPDATE" localSheetId="0">TRUE</definedName>
    <definedName name="QBCANSUPPORTUPDATE" localSheetId="4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OMPANYFILENAME" localSheetId="0">"K:\Mother Jones\Mother Jones Magazine.QBW"</definedName>
    <definedName name="QBCOMPANYFILENAME" localSheetId="4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ENDDATE" localSheetId="0">20160531</definedName>
    <definedName name="QBENDDATE" localSheetId="4">20160531</definedName>
    <definedName name="QBENDDATE" localSheetId="2">20160531</definedName>
    <definedName name="QBENDDATE" localSheetId="1">20160630</definedName>
    <definedName name="QBENDDATE" localSheetId="3">20160630</definedName>
    <definedName name="QBENDDATE_1" localSheetId="0">20160630</definedName>
    <definedName name="QBENDDATE_1" localSheetId="2">20160630</definedName>
    <definedName name="QBHEADERSONSCREEN" localSheetId="0">TRUE</definedName>
    <definedName name="QBHEADERSONSCREEN" localSheetId="4">TRUE</definedName>
    <definedName name="QBHEADERSONSCREEN" localSheetId="2">TRUE</definedName>
    <definedName name="QBHEADERSONSCREEN" localSheetId="1">FALSE</definedName>
    <definedName name="QBHEADERSONSCREEN" localSheetId="3">FALSE</definedName>
    <definedName name="QBHEADERSONSCREEN_1" localSheetId="0">FALSE</definedName>
    <definedName name="QBHEADERSONSCREEN_1" localSheetId="2">FALSE</definedName>
    <definedName name="QBMETADATASIZE" localSheetId="0">6016</definedName>
    <definedName name="QBMETADATASIZE" localSheetId="4">7574</definedName>
    <definedName name="QBMETADATASIZE" localSheetId="2">6016</definedName>
    <definedName name="QBMETADATASIZE" localSheetId="1">6020</definedName>
    <definedName name="QBMETADATASIZE" localSheetId="3">7566</definedName>
    <definedName name="QBMETADATASIZE_1" localSheetId="0">6020</definedName>
    <definedName name="QBMETADATASIZE_1" localSheetId="2">6008</definedName>
    <definedName name="QBPRESERVECOLOR" localSheetId="0">TRUE</definedName>
    <definedName name="QBPRESERVECOLOR" localSheetId="4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FONT" localSheetId="0">TRUE</definedName>
    <definedName name="QBPRESERVEFONT" localSheetId="4">TRUE</definedName>
    <definedName name="QBPRESERVEFONT" localSheetId="2">TRUE</definedName>
    <definedName name="QBPRESERVEFONT" localSheetId="1">TRUE</definedName>
    <definedName name="QBPRESERVEFONT" localSheetId="3">TRUE</definedName>
    <definedName name="QBPRESERVEROWHEIGHT" localSheetId="0">TRUE</definedName>
    <definedName name="QBPRESERVEROWHEIGHT" localSheetId="4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SPACE" localSheetId="0">FALSE</definedName>
    <definedName name="QBPRESERVESPACE" localSheetId="4">FALSE</definedName>
    <definedName name="QBPRESERVESPACE" localSheetId="2">FALSE</definedName>
    <definedName name="QBPRESERVESPACE" localSheetId="1">TRUE</definedName>
    <definedName name="QBPRESERVESPACE" localSheetId="3">TRUE</definedName>
    <definedName name="QBPRESERVESPACE_1" localSheetId="0">TRUE</definedName>
    <definedName name="QBPRESERVESPACE_1" localSheetId="2">TRUE</definedName>
    <definedName name="QBREPORTCOLAXIS" localSheetId="0">6</definedName>
    <definedName name="QBREPORTCOLAXIS" localSheetId="4">0</definedName>
    <definedName name="QBREPORTCOLAXIS" localSheetId="2">19</definedName>
    <definedName name="QBREPORTCOLAXIS" localSheetId="1">6</definedName>
    <definedName name="QBREPORTCOLAXIS" localSheetId="3">0</definedName>
    <definedName name="QBREPORTCOMPANYID" localSheetId="0">"96b601a6fbb74051bb3b9684992437e6"</definedName>
    <definedName name="QBREPORTCOMPANYID" localSheetId="4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RECOL_ANNUALBUDGET" localSheetId="0">FALSE</definedName>
    <definedName name="QBREPORTCOMPARECOL_ANNUALBUDGET" localSheetId="4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VGCOGS" localSheetId="0">FALSE</definedName>
    <definedName name="QBREPORTCOMPARECOL_AVGCOGS" localSheetId="4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PRICE" localSheetId="0">FALSE</definedName>
    <definedName name="QBREPORTCOMPARECOL_AVGPRICE" localSheetId="4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BUDDIFF" localSheetId="0">FALSE</definedName>
    <definedName name="QBREPORTCOMPARECOL_BUDDIFF" localSheetId="4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GET" localSheetId="0">FALSE</definedName>
    <definedName name="QBREPORTCOMPARECOL_BUDGET" localSheetId="4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PCT" localSheetId="0">FALSE</definedName>
    <definedName name="QBREPORTCOMPARECOL_BUDPCT" localSheetId="4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COGS" localSheetId="0">FALSE</definedName>
    <definedName name="QBREPORTCOMPARECOL_COGS" localSheetId="4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EXCLUDEAMOUNT" localSheetId="0">FALSE</definedName>
    <definedName name="QBREPORTCOMPARECOL_EXCLUDEAMOUNT" localSheetId="4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0">FALSE</definedName>
    <definedName name="QBREPORTCOMPARECOL_EXCLUDECURPERIOD" localSheetId="4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0">FALSE</definedName>
    <definedName name="QBREPORTCOMPARECOL_FORECAST" localSheetId="4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GROSSMARGIN" localSheetId="0">FALSE</definedName>
    <definedName name="QBREPORTCOMPARECOL_GROSSMARGIN" localSheetId="4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PCT" localSheetId="0">FALSE</definedName>
    <definedName name="QBREPORTCOMPARECOL_GROSSMARGINPCT" localSheetId="4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HOURS" localSheetId="0">FALSE</definedName>
    <definedName name="QBREPORTCOMPARECOL_HOURS" localSheetId="4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PCTCOL" localSheetId="0">FALSE</definedName>
    <definedName name="QBREPORTCOMPARECOL_PCTCOL" localSheetId="4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EXPENSE" localSheetId="0">FALSE</definedName>
    <definedName name="QBREPORTCOMPARECOL_PCTEXPENSE" localSheetId="4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INCOME" localSheetId="0">FALSE</definedName>
    <definedName name="QBREPORTCOMPARECOL_PCTINCOME" localSheetId="4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OFSALES" localSheetId="0">FALSE</definedName>
    <definedName name="QBREPORTCOMPARECOL_PCTOFSALES" localSheetId="4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ROW" localSheetId="0">FALSE</definedName>
    <definedName name="QBREPORTCOMPARECOL_PCTROW" localSheetId="4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PDIFF" localSheetId="0">FALSE</definedName>
    <definedName name="QBREPORTCOMPARECOL_PPDIFF" localSheetId="4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PCT" localSheetId="0">FALSE</definedName>
    <definedName name="QBREPORTCOMPARECOL_PPPCT" localSheetId="4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REVPERIOD" localSheetId="0">FALSE</definedName>
    <definedName name="QBREPORTCOMPARECOL_PREVPERIOD" localSheetId="4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YEAR" localSheetId="0">FALSE</definedName>
    <definedName name="QBREPORTCOMPARECOL_PREVYEAR" localSheetId="4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YDIFF" localSheetId="0">FALSE</definedName>
    <definedName name="QBREPORTCOMPARECOL_PYDIFF" localSheetId="4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PCT" localSheetId="0">FALSE</definedName>
    <definedName name="QBREPORTCOMPARECOL_PYPCT" localSheetId="4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QTY" localSheetId="0">FALSE</definedName>
    <definedName name="QBREPORTCOMPARECOL_QTY" localSheetId="4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RATE" localSheetId="0">FALSE</definedName>
    <definedName name="QBREPORTCOMPARECOL_RATE" localSheetId="4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TRIPBILLEDMILES" localSheetId="0">FALSE</definedName>
    <definedName name="QBREPORTCOMPARECOL_TRIPBILLEDMILES" localSheetId="4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0">FALSE</definedName>
    <definedName name="QBREPORTCOMPARECOL_TRIPBILLINGAMOUNT" localSheetId="4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0">FALSE</definedName>
    <definedName name="QBREPORTCOMPARECOL_TRIPMILES" localSheetId="4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0">FALSE</definedName>
    <definedName name="QBREPORTCOMPARECOL_TRIPNOTBILLABLEMILES" localSheetId="4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0">FALSE</definedName>
    <definedName name="QBREPORTCOMPARECOL_TRIPTAXDEDUCTIBLEAMOUNT" localSheetId="4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0">FALSE</definedName>
    <definedName name="QBREPORTCOMPARECOL_TRIPUNBILLEDMILES" localSheetId="4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YTD" localSheetId="0">FALSE</definedName>
    <definedName name="QBREPORTCOMPARECOL_YTD" localSheetId="4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BUDGET" localSheetId="0">FALSE</definedName>
    <definedName name="QBREPORTCOMPARECOL_YTDBUDGET" localSheetId="4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PCT" localSheetId="0">FALSE</definedName>
    <definedName name="QBREPORTCOMPARECOL_YTDPCT" localSheetId="4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ROWAXIS" localSheetId="0">11</definedName>
    <definedName name="QBREPORTROWAXIS" localSheetId="4">12</definedName>
    <definedName name="QBREPORTROWAXIS" localSheetId="2">11</definedName>
    <definedName name="QBREPORTROWAXIS" localSheetId="1">11</definedName>
    <definedName name="QBREPORTROWAXIS" localSheetId="3">11</definedName>
    <definedName name="QBREPORTSUBCOLAXIS" localSheetId="0">0</definedName>
    <definedName name="QBREPORTSUBCOLAXIS" localSheetId="4">0</definedName>
    <definedName name="QBREPORTSUBCOLAXIS" localSheetId="2">0</definedName>
    <definedName name="QBREPORTSUBCOLAXIS" localSheetId="1">0</definedName>
    <definedName name="QBREPORTSUBCOLAXIS" localSheetId="3">0</definedName>
    <definedName name="QBREPORTTYPE" localSheetId="0">0</definedName>
    <definedName name="QBREPORTTYPE" localSheetId="4">230</definedName>
    <definedName name="QBREPORTTYPE" localSheetId="2">0</definedName>
    <definedName name="QBREPORTTYPE" localSheetId="1">0</definedName>
    <definedName name="QBREPORTTYPE" localSheetId="3">4</definedName>
    <definedName name="QBREPORTTYPE_1" localSheetId="2">3</definedName>
    <definedName name="QBROWHEADERS" localSheetId="0">8</definedName>
    <definedName name="QBROWHEADERS" localSheetId="4">5</definedName>
    <definedName name="QBROWHEADERS" localSheetId="2">8</definedName>
    <definedName name="QBROWHEADERS" localSheetId="1">8</definedName>
    <definedName name="QBROWHEADERS" localSheetId="3">8</definedName>
    <definedName name="QBSTARTDATE" localSheetId="0">20160101</definedName>
    <definedName name="QBSTARTDATE" localSheetId="4">20160101</definedName>
    <definedName name="QBSTARTDATE" localSheetId="2">20160101</definedName>
    <definedName name="QBSTARTDATE" localSheetId="1">20160101</definedName>
    <definedName name="QBSTARTDATE" localSheetId="3">20160601</definedName>
    <definedName name="QBSTARTDATE_1" localSheetId="2">20160601</definedName>
  </definedNames>
  <calcPr calcId="171027"/>
  <fileRecoveryPr repairLoad="1"/>
</workbook>
</file>

<file path=xl/calcChain.xml><?xml version="1.0" encoding="utf-8"?>
<calcChain xmlns="http://schemas.openxmlformats.org/spreadsheetml/2006/main">
  <c r="Q9" i="6" l="1"/>
  <c r="R9" i="6"/>
  <c r="R14" i="6" s="1"/>
  <c r="R15" i="6" s="1"/>
  <c r="S9" i="6"/>
  <c r="Q13" i="6"/>
  <c r="Q14" i="6" s="1"/>
  <c r="Q15" i="6" s="1"/>
  <c r="R13" i="6"/>
  <c r="S13" i="6"/>
  <c r="Q21" i="6"/>
  <c r="Q22" i="6" s="1"/>
  <c r="Q23" i="6" s="1"/>
  <c r="Q24" i="6" s="1"/>
  <c r="R21" i="6"/>
  <c r="R22" i="6" s="1"/>
  <c r="R23" i="6" s="1"/>
  <c r="R24" i="6" s="1"/>
  <c r="S21" i="6"/>
  <c r="S22" i="6" s="1"/>
  <c r="S23" i="6" s="1"/>
  <c r="S24" i="6" s="1"/>
  <c r="Q41" i="6"/>
  <c r="R41" i="6"/>
  <c r="S41" i="6"/>
  <c r="Q44" i="6"/>
  <c r="R44" i="6"/>
  <c r="S44" i="6"/>
  <c r="Q51" i="6"/>
  <c r="R51" i="6"/>
  <c r="S51" i="6"/>
  <c r="Q58" i="6"/>
  <c r="R58" i="6"/>
  <c r="S58" i="6"/>
  <c r="Q61" i="6"/>
  <c r="R61" i="6"/>
  <c r="S61" i="6"/>
  <c r="Q65" i="6"/>
  <c r="R65" i="6"/>
  <c r="S65" i="6"/>
  <c r="Q68" i="6"/>
  <c r="R68" i="6"/>
  <c r="S68" i="6"/>
  <c r="Q78" i="6"/>
  <c r="R78" i="6"/>
  <c r="S78" i="6"/>
  <c r="Q81" i="6"/>
  <c r="R81" i="6"/>
  <c r="S81" i="6"/>
  <c r="Q86" i="6"/>
  <c r="R86" i="6"/>
  <c r="S86" i="6"/>
  <c r="J4" i="5"/>
  <c r="I47" i="5"/>
  <c r="J47" i="5"/>
  <c r="K4" i="5" s="1"/>
  <c r="K47" i="5" s="1"/>
  <c r="L4" i="5" s="1"/>
  <c r="L47" i="5" s="1"/>
  <c r="M4" i="5" s="1"/>
  <c r="M47" i="5" s="1"/>
  <c r="I4" i="5"/>
  <c r="H47" i="5"/>
  <c r="N10" i="1"/>
  <c r="N11" i="1"/>
  <c r="I12" i="1"/>
  <c r="J12" i="1"/>
  <c r="J13" i="1" s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N21" i="1" s="1"/>
  <c r="K21" i="1"/>
  <c r="L21" i="1"/>
  <c r="M21" i="1"/>
  <c r="I22" i="1"/>
  <c r="K22" i="1"/>
  <c r="L22" i="1"/>
  <c r="L23" i="1" s="1"/>
  <c r="L24" i="1" s="1"/>
  <c r="L25" i="1" s="1"/>
  <c r="L47" i="1" s="1"/>
  <c r="L48" i="1" s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N44" i="1" s="1"/>
  <c r="J44" i="1"/>
  <c r="K44" i="1"/>
  <c r="L44" i="1"/>
  <c r="M44" i="1"/>
  <c r="M45" i="1" s="1"/>
  <c r="M46" i="1" s="1"/>
  <c r="M47" i="1" s="1"/>
  <c r="M48" i="1" s="1"/>
  <c r="J45" i="1"/>
  <c r="K45" i="1"/>
  <c r="K46" i="1" s="1"/>
  <c r="K47" i="1" s="1"/>
  <c r="K48" i="1" s="1"/>
  <c r="L45" i="1"/>
  <c r="J46" i="1"/>
  <c r="L46" i="1"/>
  <c r="Q6" i="4"/>
  <c r="Q7" i="4"/>
  <c r="I8" i="4"/>
  <c r="J8" i="4"/>
  <c r="J9" i="4" s="1"/>
  <c r="K8" i="4"/>
  <c r="L8" i="4"/>
  <c r="L9" i="4" s="1"/>
  <c r="M8" i="4"/>
  <c r="M9" i="4" s="1"/>
  <c r="N8" i="4"/>
  <c r="N9" i="4" s="1"/>
  <c r="O8" i="4"/>
  <c r="P8" i="4"/>
  <c r="P9" i="4" s="1"/>
  <c r="I9" i="4"/>
  <c r="K9" i="4"/>
  <c r="O9" i="4"/>
  <c r="Q13" i="4"/>
  <c r="I14" i="4"/>
  <c r="I15" i="4" s="1"/>
  <c r="J14" i="4"/>
  <c r="J15" i="4" s="1"/>
  <c r="J16" i="4" s="1"/>
  <c r="K14" i="4"/>
  <c r="K15" i="4" s="1"/>
  <c r="K16" i="4" s="1"/>
  <c r="L14" i="4"/>
  <c r="L15" i="4" s="1"/>
  <c r="L16" i="4" s="1"/>
  <c r="M14" i="4"/>
  <c r="M15" i="4" s="1"/>
  <c r="M16" i="4" s="1"/>
  <c r="N14" i="4"/>
  <c r="N15" i="4" s="1"/>
  <c r="N16" i="4" s="1"/>
  <c r="O14" i="4"/>
  <c r="O15" i="4" s="1"/>
  <c r="O16" i="4" s="1"/>
  <c r="O17" i="4" s="1"/>
  <c r="O18" i="4" s="1"/>
  <c r="P14" i="4"/>
  <c r="P15" i="4" s="1"/>
  <c r="P16" i="4" s="1"/>
  <c r="Q22" i="4"/>
  <c r="Q23" i="4"/>
  <c r="Q24" i="4"/>
  <c r="Q25" i="4"/>
  <c r="Q26" i="4"/>
  <c r="Q27" i="4"/>
  <c r="Q28" i="4"/>
  <c r="Q29" i="4"/>
  <c r="Q30" i="4"/>
  <c r="Q31" i="4"/>
  <c r="I32" i="4"/>
  <c r="J32" i="4"/>
  <c r="K32" i="4"/>
  <c r="K33" i="4" s="1"/>
  <c r="K34" i="4" s="1"/>
  <c r="L32" i="4"/>
  <c r="L33" i="4" s="1"/>
  <c r="L34" i="4" s="1"/>
  <c r="M32" i="4"/>
  <c r="M33" i="4" s="1"/>
  <c r="M34" i="4" s="1"/>
  <c r="N32" i="4"/>
  <c r="N33" i="4" s="1"/>
  <c r="N34" i="4" s="1"/>
  <c r="O32" i="4"/>
  <c r="O33" i="4" s="1"/>
  <c r="O34" i="4" s="1"/>
  <c r="P32" i="4"/>
  <c r="P33" i="4" s="1"/>
  <c r="P34" i="4" s="1"/>
  <c r="I33" i="4"/>
  <c r="I34" i="4" s="1"/>
  <c r="R25" i="6" l="1"/>
  <c r="R26" i="6" s="1"/>
  <c r="Q25" i="6"/>
  <c r="Q26" i="6" s="1"/>
  <c r="S87" i="6"/>
  <c r="S88" i="6" s="1"/>
  <c r="S89" i="6" s="1"/>
  <c r="R87" i="6"/>
  <c r="R88" i="6" s="1"/>
  <c r="R89" i="6" s="1"/>
  <c r="R90" i="6" s="1"/>
  <c r="R91" i="6" s="1"/>
  <c r="S14" i="6"/>
  <c r="S15" i="6" s="1"/>
  <c r="S25" i="6" s="1"/>
  <c r="S26" i="6" s="1"/>
  <c r="Q87" i="6"/>
  <c r="Q88" i="6" s="1"/>
  <c r="Q89" i="6" s="1"/>
  <c r="N13" i="1"/>
  <c r="I45" i="1"/>
  <c r="J22" i="1"/>
  <c r="J23" i="1" s="1"/>
  <c r="N23" i="1" s="1"/>
  <c r="M17" i="4"/>
  <c r="M18" i="4" s="1"/>
  <c r="M35" i="4" s="1"/>
  <c r="M36" i="4" s="1"/>
  <c r="O35" i="4"/>
  <c r="O36" i="4" s="1"/>
  <c r="K17" i="4"/>
  <c r="K18" i="4" s="1"/>
  <c r="K35" i="4" s="1"/>
  <c r="K36" i="4" s="1"/>
  <c r="P17" i="4"/>
  <c r="P18" i="4" s="1"/>
  <c r="P35" i="4" s="1"/>
  <c r="P36" i="4" s="1"/>
  <c r="L17" i="4"/>
  <c r="L18" i="4" s="1"/>
  <c r="L35" i="4" s="1"/>
  <c r="L36" i="4" s="1"/>
  <c r="Q32" i="4"/>
  <c r="I16" i="4"/>
  <c r="Q16" i="4" s="1"/>
  <c r="Q15" i="4"/>
  <c r="N17" i="4"/>
  <c r="N18" i="4" s="1"/>
  <c r="N35" i="4" s="1"/>
  <c r="N36" i="4" s="1"/>
  <c r="J17" i="4"/>
  <c r="J18" i="4" s="1"/>
  <c r="Q9" i="4"/>
  <c r="J33" i="4"/>
  <c r="Q8" i="4"/>
  <c r="Q14" i="4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302" i="3"/>
  <c r="N303" i="3"/>
  <c r="M174" i="3"/>
  <c r="L174" i="3"/>
  <c r="N143" i="3"/>
  <c r="M143" i="3"/>
  <c r="L143" i="3"/>
  <c r="N133" i="3"/>
  <c r="M133" i="3"/>
  <c r="L133" i="3"/>
  <c r="N81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29" i="3"/>
  <c r="N30" i="3"/>
  <c r="N28" i="3"/>
  <c r="M28" i="3"/>
  <c r="L28" i="3"/>
  <c r="N16" i="3"/>
  <c r="M16" i="3"/>
  <c r="M29" i="3"/>
  <c r="M30" i="3"/>
  <c r="L16" i="3"/>
  <c r="L29" i="3"/>
  <c r="L30" i="3"/>
  <c r="L304" i="3"/>
  <c r="M304" i="3"/>
  <c r="N304" i="3"/>
  <c r="S90" i="6" l="1"/>
  <c r="S91" i="6" s="1"/>
  <c r="Q90" i="6"/>
  <c r="Q91" i="6" s="1"/>
  <c r="N22" i="1"/>
  <c r="I46" i="1"/>
  <c r="N45" i="1"/>
  <c r="J24" i="1"/>
  <c r="Q33" i="4"/>
  <c r="J34" i="4"/>
  <c r="Q34" i="4" s="1"/>
  <c r="I17" i="4"/>
  <c r="J25" i="1" l="1"/>
  <c r="N24" i="1"/>
  <c r="N46" i="1"/>
  <c r="I47" i="1"/>
  <c r="Q17" i="4"/>
  <c r="I18" i="4"/>
  <c r="J35" i="4"/>
  <c r="J36" i="4" s="1"/>
  <c r="I48" i="1" l="1"/>
  <c r="N47" i="1"/>
  <c r="J47" i="1"/>
  <c r="J48" i="1" s="1"/>
  <c r="N25" i="1"/>
  <c r="Q18" i="4"/>
  <c r="I35" i="4"/>
  <c r="N48" i="1" l="1"/>
  <c r="I50" i="1"/>
  <c r="J5" i="1" s="1"/>
  <c r="J50" i="1" s="1"/>
  <c r="K5" i="1" s="1"/>
  <c r="K50" i="1" s="1"/>
  <c r="L5" i="1" s="1"/>
  <c r="L50" i="1" s="1"/>
  <c r="M5" i="1" s="1"/>
  <c r="M50" i="1" s="1"/>
  <c r="I36" i="4"/>
  <c r="Q36" i="4" s="1"/>
  <c r="Q35" i="4"/>
</calcChain>
</file>

<file path=xl/sharedStrings.xml><?xml version="1.0" encoding="utf-8"?>
<sst xmlns="http://schemas.openxmlformats.org/spreadsheetml/2006/main" count="1569" uniqueCount="445">
  <si>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</si>
  <si>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</si>
  <si>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</si>
  <si>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</si>
  <si>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</si>
  <si>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</si>
  <si>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</si>
  <si>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</si>
  <si>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</si>
  <si>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</si>
  <si>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</si>
  <si>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</si>
  <si>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</si>
  <si>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</si>
  <si>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</si>
  <si>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</si>
  <si>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</si>
  <si>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</si>
  <si>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</si>
  <si>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</si>
  <si>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</si>
  <si>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</si>
  <si>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</si>
  <si>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</si>
  <si>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</si>
  <si>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</si>
  <si>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</si>
  <si>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</si>
  <si>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</si>
  <si>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</si>
  <si>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</si>
  <si>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</si>
  <si>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</si>
  <si>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</si>
  <si>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</si>
  <si>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</si>
  <si>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</si>
  <si>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</si>
  <si>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</si>
  <si>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</si>
  <si>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</si>
  <si>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</si>
  <si>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</si>
  <si>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</si>
  <si>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</si>
  <si>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</si>
  <si>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</si>
  <si>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</si>
  <si>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</si>
  <si>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</si>
  <si>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</si>
  <si>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</si>
  <si>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</si>
  <si>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</si>
  <si>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</si>
  <si>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</si>
  <si>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</si>
  <si>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</si>
  <si>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</si>
  <si>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</si>
  <si>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</si>
  <si>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</si>
  <si>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</si>
  <si>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</si>
  <si>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</si>
  <si>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</si>
  <si>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</si>
  <si>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</si>
  <si>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</si>
  <si>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</si>
  <si>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</si>
  <si>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</si>
  <si>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</si>
  <si>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</si>
  <si>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</si>
  <si>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</si>
  <si>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</si>
  <si>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</si>
  <si>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</si>
  <si>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</si>
  <si>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</si>
  <si>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</si>
  <si>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</si>
  <si>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</si>
  <si>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</si>
  <si>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</si>
  <si>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</si>
  <si>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</si>
  <si>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</si>
  <si>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</si>
  <si>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</si>
  <si>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</si>
  <si>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</si>
  <si>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</si>
  <si>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</si>
  <si>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</si>
  <si>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</si>
  <si>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</si>
  <si>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</si>
  <si>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</si>
  <si>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</si>
  <si>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</si>
  <si>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</si>
  <si>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</si>
  <si>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</si>
  <si>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</si>
  <si>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</si>
  <si>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</si>
  <si>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</si>
  <si>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</si>
  <si>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</si>
  <si>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</si>
  <si>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</si>
  <si>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</si>
  <si>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</si>
  <si>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</si>
  <si>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</si>
  <si>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</si>
  <si>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</si>
  <si>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</si>
  <si>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</si>
  <si>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</si>
  <si>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</si>
  <si>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</si>
  <si>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</si>
  <si>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</si>
  <si>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</si>
  <si>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</si>
  <si>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</si>
  <si>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</si>
  <si>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</si>
  <si>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</si>
  <si>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</si>
  <si>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</si>
  <si>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</si>
  <si>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</si>
  <si>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</si>
  <si>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</si>
  <si>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</si>
  <si>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</si>
  <si>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</si>
  <si>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</si>
  <si>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</si>
  <si>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</si>
  <si>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</si>
  <si>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</si>
  <si>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</si>
  <si>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</si>
  <si>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</si>
  <si>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</si>
  <si>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</si>
  <si>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</si>
  <si>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</si>
  <si>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</si>
  <si>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</si>
  <si>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</si>
  <si>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</si>
  <si>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</si>
  <si>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</si>
  <si>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</si>
  <si>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</si>
  <si>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</si>
  <si>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</si>
  <si>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</si>
  <si>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</si>
  <si>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</si>
  <si>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</si>
  <si>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</si>
  <si>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</si>
  <si>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</si>
  <si>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</si>
  <si>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</si>
  <si>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</si>
  <si>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</si>
  <si>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</si>
  <si>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</si>
  <si>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</si>
  <si>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</si>
  <si>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</si>
  <si>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</si>
  <si>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</si>
  <si>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</si>
  <si>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</si>
  <si>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</si>
  <si>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</si>
  <si>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</si>
  <si>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</si>
  <si>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</si>
  <si>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</si>
  <si>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</si>
  <si>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</si>
  <si>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</si>
  <si>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</si>
  <si>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</si>
  <si>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</si>
  <si>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</si>
  <si>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</si>
  <si>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</si>
  <si>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</si>
  <si>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</si>
  <si>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</si>
  <si>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</si>
  <si>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</si>
  <si>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</si>
  <si>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</si>
  <si>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</si>
  <si>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</si>
  <si>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</si>
  <si>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</si>
  <si>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</si>
  <si>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</si>
  <si>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</si>
  <si>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</si>
  <si>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</si>
  <si>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</si>
  <si>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</si>
  <si>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</si>
  <si>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</si>
  <si>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</si>
  <si>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</si>
  <si>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</si>
  <si>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</si>
  <si>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</si>
  <si>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</si>
  <si>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</si>
  <si>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</si>
  <si>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</si>
  <si>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</si>
  <si>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</si>
  <si>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</si>
  <si>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</si>
  <si>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</si>
  <si>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</si>
  <si>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</si>
  <si>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</si>
  <si>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</si>
  <si>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</si>
  <si>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</si>
  <si>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</si>
  <si>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</si>
  <si>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</si>
  <si>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</si>
  <si>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</si>
  <si>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</si>
  <si>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</si>
  <si>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</si>
  <si>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</si>
  <si>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</si>
  <si>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</si>
  <si>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</si>
  <si>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</si>
  <si>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</si>
  <si>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</si>
  <si>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</si>
  <si>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</si>
  <si>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</si>
  <si>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</si>
  <si>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</si>
  <si>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</si>
  <si>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</si>
  <si>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</si>
  <si>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</si>
  <si>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</si>
  <si>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</si>
  <si>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</si>
  <si>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</si>
  <si>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</si>
  <si>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</si>
  <si>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</si>
  <si>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</si>
  <si>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</si>
  <si>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</si>
  <si>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</si>
  <si>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</si>
  <si>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</si>
  <si>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</si>
  <si>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</si>
  <si>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</si>
  <si>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</si>
  <si>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</si>
  <si>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</si>
  <si>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</si>
  <si>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</si>
  <si>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</si>
  <si>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</si>
  <si>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</si>
  <si>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</si>
  <si>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</si>
  <si>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</si>
  <si>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</si>
  <si>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</si>
  <si>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</si>
  <si>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</si>
  <si>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</si>
  <si>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</si>
  <si>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</si>
  <si>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</si>
  <si>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</si>
  <si>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</si>
  <si>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</si>
  <si>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</si>
  <si>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</si>
  <si>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</si>
  <si>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</si>
  <si>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</si>
  <si>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</si>
  <si>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</si>
  <si>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</si>
  <si>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</si>
  <si>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</si>
  <si>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</si>
  <si>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</si>
  <si>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</si>
  <si>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</si>
  <si>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</si>
  <si>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</si>
  <si>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</si>
  <si>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</si>
  <si>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</si>
  <si>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</si>
  <si>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</si>
  <si>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</si>
  <si>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</si>
  <si>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</si>
  <si>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</si>
  <si>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</si>
  <si>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</si>
  <si>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</si>
  <si>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</si>
  <si>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</si>
  <si>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</si>
  <si>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</si>
  <si>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</si>
  <si>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</si>
  <si>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</si>
  <si>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</si>
  <si>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</si>
  <si>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</si>
  <si>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</si>
  <si>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</si>
  <si>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</si>
  <si>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</si>
  <si>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</si>
  <si>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</si>
  <si>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</si>
  <si>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</si>
  <si>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</si>
  <si>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</si>
  <si>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</si>
  <si>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</si>
  <si>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</si>
  <si>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</si>
  <si>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</si>
  <si>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</si>
  <si>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</si>
  <si>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</si>
  <si>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</si>
  <si>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</si>
  <si>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</si>
  <si>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</si>
  <si>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</si>
  <si>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</si>
  <si>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</si>
  <si>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</si>
  <si>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</si>
  <si>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</si>
  <si>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</si>
  <si>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</si>
  <si>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</si>
  <si>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</si>
  <si>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</si>
  <si>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</si>
  <si>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</si>
  <si>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</si>
  <si>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</si>
  <si>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</si>
  <si>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</si>
  <si>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</si>
  <si>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</si>
  <si>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</si>
  <si>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</si>
  <si>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</si>
  <si>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</si>
  <si>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</si>
  <si>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</si>
  <si>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</si>
  <si>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</si>
  <si>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</si>
  <si>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</si>
  <si>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</si>
  <si>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</si>
  <si>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</si>
  <si>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</si>
  <si>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</si>
  <si>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</si>
  <si>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</si>
  <si>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</si>
  <si>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</si>
  <si>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</si>
  <si>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TMC Media Darlings</t>
  </si>
  <si>
    <t>TMC Meetings - Regional</t>
  </si>
  <si>
    <t>Jun 16</t>
  </si>
  <si>
    <t xml:space="preserve">Grant Balance at end of month </t>
  </si>
  <si>
    <t>9060</t>
  </si>
  <si>
    <t>445861520</t>
  </si>
  <si>
    <t>Watershed Media Project</t>
  </si>
  <si>
    <t>9043R</t>
  </si>
  <si>
    <t>Reverse of GJE 9043 --</t>
  </si>
  <si>
    <t>9094</t>
  </si>
  <si>
    <t>9089</t>
  </si>
  <si>
    <t>9090</t>
  </si>
  <si>
    <t>9095</t>
  </si>
  <si>
    <t>06012016</t>
  </si>
  <si>
    <t>06152016</t>
  </si>
  <si>
    <t>0001067</t>
  </si>
  <si>
    <t>Dot Connector Studio</t>
  </si>
  <si>
    <t>Invoice date: 4/19/2016</t>
  </si>
  <si>
    <t>Jones, Imara</t>
  </si>
  <si>
    <t>Nuri, Trenae</t>
  </si>
  <si>
    <t>TMC2</t>
  </si>
  <si>
    <t>252</t>
  </si>
  <si>
    <t>Center for Media Justice</t>
  </si>
  <si>
    <t>Reimb S Renderos NOLA 6/18-19</t>
  </si>
  <si>
    <t>06162016</t>
  </si>
  <si>
    <t>Koberstein, Paul</t>
  </si>
  <si>
    <t>Investigative Reporters</t>
  </si>
  <si>
    <t>144601</t>
  </si>
  <si>
    <t>Invoice date: 3/28/2016</t>
  </si>
  <si>
    <t>zoom.uszoom</t>
  </si>
  <si>
    <t>9087</t>
  </si>
  <si>
    <t>June 2016 Postage</t>
  </si>
  <si>
    <t>06272016</t>
  </si>
  <si>
    <t>Acct FOUNDA21109005, 5/26/2016 - 6/26/2016</t>
  </si>
  <si>
    <t>Ace Express Coaches</t>
  </si>
  <si>
    <t>Boulder University</t>
  </si>
  <si>
    <t>Frontier Lodge</t>
  </si>
  <si>
    <t>Enterprise Car Rental</t>
  </si>
  <si>
    <t>Ace Express</t>
  </si>
  <si>
    <t>Embassy Suites</t>
  </si>
  <si>
    <t>New Orleans Mariott</t>
  </si>
  <si>
    <t>Commonbounds</t>
  </si>
  <si>
    <t>06022016</t>
  </si>
  <si>
    <t>In These Times/Institute for Public Affai</t>
  </si>
  <si>
    <t>United Airlines</t>
  </si>
  <si>
    <t>Amoma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</si>
</sst>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yy"/>
    <numFmt numFmtId="165" formatCode="#,##0.00;\-#,##0.00"/>
    <numFmt numFmtId="166" formatCode="&quot;$&quot;#,##0.00"/>
    <numFmt numFmtId="167" formatCode="&quot;$&quot;#,##0"/>
    <numFmt numFmtId="172" formatCode="#,##0.0_);\(#,##0.0\)"/>
  </numFmts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49" fontId="10" fillId="0" borderId="0" xfId="0" applyNumberFormat="1" applyFont="1"/>
    <xf numFmtId="164" fontId="10" fillId="0" borderId="0" xfId="0" applyNumberFormat="1" applyFont="1"/>
    <xf numFmtId="165" fontId="10" fillId="0" borderId="0" xfId="0" applyNumberFormat="1" applyFont="1"/>
    <xf numFmtId="165" fontId="10" fillId="0" borderId="5" xfId="0" applyNumberFormat="1" applyFont="1" applyBorder="1"/>
    <xf numFmtId="165" fontId="10" fillId="0" borderId="0" xfId="0" applyNumberFormat="1" applyFont="1" applyBorder="1"/>
    <xf numFmtId="165" fontId="10" fillId="0" borderId="3" xfId="0" applyNumberFormat="1" applyFont="1" applyBorder="1"/>
    <xf numFmtId="165" fontId="10" fillId="0" borderId="2" xfId="0" applyNumberFormat="1" applyFont="1" applyBorder="1"/>
    <xf numFmtId="165" fontId="9" fillId="0" borderId="4" xfId="0" applyNumberFormat="1" applyFont="1" applyBorder="1"/>
    <xf numFmtId="0" fontId="9" fillId="0" borderId="0" xfId="0" applyFont="1"/>
    <xf numFmtId="166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12" fillId="0" borderId="0" xfId="0" applyNumberFormat="1" applyFont="1"/>
    <xf numFmtId="49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/>
    </xf>
    <xf numFmtId="49" fontId="16" fillId="0" borderId="6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165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165" fontId="17" fillId="0" borderId="7" xfId="0" applyNumberFormat="1" applyFont="1" applyFill="1" applyBorder="1" applyAlignment="1" applyProtection="1"/>
    <xf numFmtId="165" fontId="17" fillId="0" borderId="8" xfId="0" applyNumberFormat="1" applyFont="1" applyFill="1" applyBorder="1" applyAlignment="1" applyProtection="1"/>
    <xf numFmtId="165" fontId="16" fillId="0" borderId="9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6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165" fontId="19" fillId="0" borderId="0" xfId="0" applyNumberFormat="1" applyFont="1" applyFill="1" applyBorder="1" applyAlignment="1" applyProtection="1"/>
    <xf numFmtId="165" fontId="19" fillId="0" borderId="7" xfId="0" applyNumberFormat="1" applyFont="1" applyFill="1" applyBorder="1" applyAlignment="1" applyProtection="1"/>
    <xf numFmtId="165" fontId="19" fillId="0" borderId="8" xfId="0" applyNumberFormat="1" applyFont="1" applyFill="1" applyBorder="1" applyAlignment="1" applyProtection="1"/>
    <xf numFmtId="165" fontId="18" fillId="0" borderId="9" xfId="0" applyNumberFormat="1" applyFont="1" applyFill="1" applyBorder="1" applyAlignment="1" applyProtection="1"/>
    <xf numFmtId="165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172" fontId="2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/>
    <xf numFmtId="165" fontId="17" fillId="0" borderId="1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57150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57150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171450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171450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57150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57150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defaultRowHeight="15" outlineLevelRow="4" outlineLevelCol="1" x14ac:dyDescent="0.25"/>
  <cols>
    <col min="1" max="4" width="1.75" style="16" customWidth="1"/>
    <col min="5" max="7" width="3" style="16" customWidth="1"/>
    <col min="8" max="8" width="43.75" style="16" customWidth="1"/>
    <col min="9" max="9" width="11.75" style="17" bestFit="1" customWidth="1" outlineLevel="1"/>
    <col min="10" max="13" width="13.25" style="17" bestFit="1" customWidth="1" outlineLevel="1"/>
    <col min="14" max="14" width="14.75" style="17" bestFit="1" customWidth="1"/>
  </cols>
  <sheetData>
    <row r="1" spans="1:14" ht="15.75" x14ac:dyDescent="0.25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8" x14ac:dyDescent="0.25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 x14ac:dyDescent="0.25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5.75" thickBot="1" x14ac:dyDescent="0.3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5.75" thickTop="1" x14ac:dyDescent="0.25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 x14ac:dyDescent="0.25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 x14ac:dyDescent="0.25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 x14ac:dyDescent="0.25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 x14ac:dyDescent="0.25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 x14ac:dyDescent="0.25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5.75" outlineLevel="3" thickBot="1" x14ac:dyDescent="0.3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5.75" outlineLevel="2" thickBot="1" x14ac:dyDescent="0.3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 x14ac:dyDescent="0.25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 x14ac:dyDescent="0.25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 x14ac:dyDescent="0.25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 x14ac:dyDescent="0.25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 x14ac:dyDescent="0.25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 x14ac:dyDescent="0.25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 x14ac:dyDescent="0.25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5.75" outlineLevel="4" thickBot="1" x14ac:dyDescent="0.3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5.75" outlineLevel="3" thickBot="1" x14ac:dyDescent="0.3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5.75" outlineLevel="2" thickBot="1" x14ac:dyDescent="0.3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5.75" outlineLevel="1" thickBot="1" x14ac:dyDescent="0.3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5.75" thickBot="1" x14ac:dyDescent="0.3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 x14ac:dyDescent="0.25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 x14ac:dyDescent="0.25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 x14ac:dyDescent="0.25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 x14ac:dyDescent="0.25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 x14ac:dyDescent="0.25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 x14ac:dyDescent="0.25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 x14ac:dyDescent="0.25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 x14ac:dyDescent="0.25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 x14ac:dyDescent="0.25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 x14ac:dyDescent="0.25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 x14ac:dyDescent="0.25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 x14ac:dyDescent="0.25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 x14ac:dyDescent="0.25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 x14ac:dyDescent="0.25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 x14ac:dyDescent="0.25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 x14ac:dyDescent="0.25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 x14ac:dyDescent="0.25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 x14ac:dyDescent="0.25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5.75" outlineLevel="3" thickBot="1" x14ac:dyDescent="0.3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5.75" outlineLevel="2" thickBot="1" x14ac:dyDescent="0.3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5.75" outlineLevel="1" thickBot="1" x14ac:dyDescent="0.3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5.75" thickBot="1" x14ac:dyDescent="0.3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5.75" thickBot="1" x14ac:dyDescent="0.3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ht="15.75" thickBot="1" x14ac:dyDescent="0.3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5.75" thickTop="1" x14ac:dyDescent="0.25"/>
    <row r="50" spans="1:14" s="37" customFormat="1" x14ac:dyDescent="0.25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 r:id="rId1"/>
  <headerFooter>
    <oddFooter>&amp;R&amp;"Arial,Bold"&amp;11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152400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C32" sqref="C32"/>
    </sheetView>
  </sheetViews>
  <sheetFormatPr defaultRowHeight="15" x14ac:dyDescent="0.25"/>
  <cols>
    <col min="1" max="6" width="9" style="58"/>
    <col min="7" max="7" width="38.125" style="58" bestFit="1" customWidth="1"/>
    <col min="8" max="14" width="9.875" style="46" bestFit="1" customWidth="1"/>
    <col min="15" max="16384" width="9" style="46"/>
  </cols>
  <sheetData>
    <row r="1" spans="1:14" s="48" customFormat="1" ht="15.75" thickBot="1" x14ac:dyDescent="0.3">
      <c r="A1" s="59"/>
      <c r="B1" s="59"/>
      <c r="C1" s="59"/>
      <c r="D1" s="59"/>
      <c r="E1" s="59"/>
      <c r="F1" s="59"/>
      <c r="G1" s="59"/>
      <c r="H1" s="60" t="s">
        <v>4</v>
      </c>
      <c r="I1" s="60" t="s">
        <v>5</v>
      </c>
      <c r="J1" s="60" t="s">
        <v>6</v>
      </c>
      <c r="K1" s="60" t="s">
        <v>7</v>
      </c>
      <c r="L1" s="60" t="s">
        <v>8</v>
      </c>
      <c r="M1" s="60" t="s">
        <v>401</v>
      </c>
      <c r="N1" s="60" t="s">
        <v>9</v>
      </c>
    </row>
    <row r="2" spans="1:14" ht="15.75" thickTop="1" x14ac:dyDescent="0.25">
      <c r="A2" s="61" t="s">
        <v>10</v>
      </c>
      <c r="B2" s="61"/>
      <c r="C2" s="61"/>
      <c r="D2" s="61"/>
      <c r="E2" s="61"/>
      <c r="F2" s="61"/>
      <c r="G2" s="61"/>
      <c r="H2" s="62"/>
      <c r="I2" s="62"/>
      <c r="J2" s="62"/>
      <c r="K2" s="62"/>
      <c r="L2" s="62"/>
      <c r="M2" s="62"/>
      <c r="N2" s="62"/>
    </row>
    <row r="3" spans="1:14" x14ac:dyDescent="0.25">
      <c r="A3" s="61"/>
      <c r="B3" s="61"/>
      <c r="C3" s="61" t="s">
        <v>11</v>
      </c>
      <c r="D3" s="61"/>
      <c r="E3" s="61"/>
      <c r="F3" s="61"/>
      <c r="G3" s="61"/>
      <c r="H3" s="62"/>
      <c r="I3" s="62"/>
      <c r="J3" s="62"/>
      <c r="K3" s="62"/>
      <c r="L3" s="62"/>
      <c r="M3" s="62"/>
      <c r="N3" s="62"/>
    </row>
    <row r="4" spans="1:14" x14ac:dyDescent="0.25">
      <c r="A4" s="61"/>
      <c r="B4" s="61"/>
      <c r="C4" s="61"/>
      <c r="D4" s="61"/>
      <c r="E4" s="61"/>
      <c r="F4" s="61"/>
      <c r="G4" s="61" t="s">
        <v>397</v>
      </c>
      <c r="H4" s="66">
        <v>84822.879999999946</v>
      </c>
      <c r="I4" s="66">
        <f>H47</f>
        <v>163873.79999999993</v>
      </c>
      <c r="J4" s="66">
        <f t="shared" ref="J4:M4" si="0">I47</f>
        <v>133003.71999999991</v>
      </c>
      <c r="K4" s="66">
        <f t="shared" si="0"/>
        <v>138341.38999999993</v>
      </c>
      <c r="L4" s="66">
        <f t="shared" si="0"/>
        <v>137484.49999999991</v>
      </c>
      <c r="M4" s="66">
        <f t="shared" si="0"/>
        <v>130264.18999999992</v>
      </c>
      <c r="N4" s="62"/>
    </row>
    <row r="5" spans="1:14" x14ac:dyDescent="0.25">
      <c r="A5" s="61"/>
      <c r="B5" s="61"/>
      <c r="C5" s="61"/>
      <c r="D5" s="61" t="s">
        <v>12</v>
      </c>
      <c r="E5" s="61"/>
      <c r="F5" s="61"/>
      <c r="G5" s="61"/>
      <c r="H5" s="34"/>
      <c r="I5" s="62"/>
      <c r="J5" s="62"/>
      <c r="K5" s="62"/>
      <c r="L5" s="62"/>
      <c r="M5" s="62"/>
      <c r="N5" s="62"/>
    </row>
    <row r="6" spans="1:14" x14ac:dyDescent="0.25">
      <c r="A6" s="61"/>
      <c r="B6" s="61"/>
      <c r="C6" s="61"/>
      <c r="D6" s="61"/>
      <c r="E6" s="61" t="s">
        <v>13</v>
      </c>
      <c r="F6" s="61"/>
      <c r="G6" s="61"/>
      <c r="H6" s="62"/>
      <c r="I6" s="62"/>
      <c r="J6" s="62"/>
      <c r="K6" s="62"/>
      <c r="L6" s="62"/>
      <c r="M6" s="62"/>
      <c r="N6" s="62"/>
    </row>
    <row r="7" spans="1:14" x14ac:dyDescent="0.25">
      <c r="A7" s="61"/>
      <c r="B7" s="61"/>
      <c r="C7" s="61"/>
      <c r="D7" s="61"/>
      <c r="E7" s="61"/>
      <c r="F7" s="61" t="s">
        <v>14</v>
      </c>
      <c r="G7" s="61"/>
      <c r="H7" s="62">
        <v>20949</v>
      </c>
      <c r="I7" s="62">
        <v>30870</v>
      </c>
      <c r="J7" s="62">
        <v>0</v>
      </c>
      <c r="K7" s="62">
        <v>4119</v>
      </c>
      <c r="L7" s="62">
        <v>17220</v>
      </c>
      <c r="M7" s="62">
        <v>21048</v>
      </c>
      <c r="N7" s="62">
        <v>94206</v>
      </c>
    </row>
    <row r="8" spans="1:14" ht="15.75" thickBot="1" x14ac:dyDescent="0.3">
      <c r="A8" s="61"/>
      <c r="B8" s="61"/>
      <c r="C8" s="61"/>
      <c r="D8" s="61"/>
      <c r="E8" s="61"/>
      <c r="F8" s="61" t="s">
        <v>15</v>
      </c>
      <c r="G8" s="61"/>
      <c r="H8" s="62">
        <v>79051</v>
      </c>
      <c r="I8" s="62">
        <v>-30870</v>
      </c>
      <c r="J8" s="62">
        <v>0</v>
      </c>
      <c r="K8" s="62">
        <v>4481</v>
      </c>
      <c r="L8" s="62">
        <v>-7220</v>
      </c>
      <c r="M8" s="62">
        <v>-21048</v>
      </c>
      <c r="N8" s="62">
        <v>24394</v>
      </c>
    </row>
    <row r="9" spans="1:14" ht="15.75" thickBot="1" x14ac:dyDescent="0.3">
      <c r="A9" s="61"/>
      <c r="B9" s="61"/>
      <c r="C9" s="61"/>
      <c r="D9" s="61"/>
      <c r="E9" s="61" t="s">
        <v>16</v>
      </c>
      <c r="F9" s="61"/>
      <c r="G9" s="61"/>
      <c r="H9" s="63">
        <v>100000</v>
      </c>
      <c r="I9" s="63">
        <v>0</v>
      </c>
      <c r="J9" s="63">
        <v>0</v>
      </c>
      <c r="K9" s="63">
        <v>8600</v>
      </c>
      <c r="L9" s="63">
        <v>10000</v>
      </c>
      <c r="M9" s="63">
        <v>0</v>
      </c>
      <c r="N9" s="63">
        <v>118600</v>
      </c>
    </row>
    <row r="10" spans="1:14" x14ac:dyDescent="0.25">
      <c r="A10" s="61"/>
      <c r="B10" s="61"/>
      <c r="C10" s="61"/>
      <c r="D10" s="61" t="s">
        <v>17</v>
      </c>
      <c r="E10" s="61"/>
      <c r="F10" s="61"/>
      <c r="G10" s="61"/>
      <c r="H10" s="62">
        <v>100000</v>
      </c>
      <c r="I10" s="62">
        <v>0</v>
      </c>
      <c r="J10" s="62">
        <v>0</v>
      </c>
      <c r="K10" s="62">
        <v>8600</v>
      </c>
      <c r="L10" s="62">
        <v>10000</v>
      </c>
      <c r="M10" s="62">
        <v>0</v>
      </c>
      <c r="N10" s="62">
        <v>118600</v>
      </c>
    </row>
    <row r="11" spans="1:14" x14ac:dyDescent="0.25">
      <c r="A11" s="61"/>
      <c r="B11" s="61"/>
      <c r="C11" s="61"/>
      <c r="D11" s="61" t="s">
        <v>18</v>
      </c>
      <c r="E11" s="61"/>
      <c r="F11" s="61"/>
      <c r="G11" s="61"/>
      <c r="H11" s="62"/>
      <c r="I11" s="62"/>
      <c r="J11" s="62"/>
      <c r="K11" s="62"/>
      <c r="L11" s="62"/>
      <c r="M11" s="62"/>
      <c r="N11" s="62"/>
    </row>
    <row r="12" spans="1:14" x14ac:dyDescent="0.25">
      <c r="A12" s="61"/>
      <c r="B12" s="61"/>
      <c r="C12" s="61"/>
      <c r="D12" s="61"/>
      <c r="E12" s="61" t="s">
        <v>19</v>
      </c>
      <c r="F12" s="61"/>
      <c r="G12" s="61"/>
      <c r="H12" s="62"/>
      <c r="I12" s="62"/>
      <c r="J12" s="62"/>
      <c r="K12" s="62"/>
      <c r="L12" s="62"/>
      <c r="M12" s="62"/>
      <c r="N12" s="62"/>
    </row>
    <row r="13" spans="1:14" x14ac:dyDescent="0.25">
      <c r="A13" s="61"/>
      <c r="B13" s="61"/>
      <c r="C13" s="61"/>
      <c r="D13" s="61"/>
      <c r="E13" s="61"/>
      <c r="F13" s="61" t="s">
        <v>20</v>
      </c>
      <c r="G13" s="61"/>
      <c r="H13" s="62"/>
      <c r="I13" s="62"/>
      <c r="J13" s="62"/>
      <c r="K13" s="62"/>
      <c r="L13" s="62"/>
      <c r="M13" s="62"/>
      <c r="N13" s="62"/>
    </row>
    <row r="14" spans="1:14" x14ac:dyDescent="0.25">
      <c r="A14" s="61"/>
      <c r="B14" s="61"/>
      <c r="C14" s="61"/>
      <c r="D14" s="61"/>
      <c r="E14" s="61"/>
      <c r="F14" s="61"/>
      <c r="G14" s="61" t="s">
        <v>21</v>
      </c>
      <c r="H14" s="62">
        <v>0</v>
      </c>
      <c r="I14" s="62">
        <v>0</v>
      </c>
      <c r="J14" s="62">
        <v>7500</v>
      </c>
      <c r="K14" s="62">
        <v>0</v>
      </c>
      <c r="L14" s="62">
        <v>0</v>
      </c>
      <c r="M14" s="62">
        <v>0</v>
      </c>
      <c r="N14" s="62">
        <v>7500</v>
      </c>
    </row>
    <row r="15" spans="1:14" x14ac:dyDescent="0.25">
      <c r="A15" s="61"/>
      <c r="B15" s="61"/>
      <c r="C15" s="61"/>
      <c r="D15" s="61"/>
      <c r="E15" s="61"/>
      <c r="F15" s="61"/>
      <c r="G15" s="61" t="s">
        <v>22</v>
      </c>
      <c r="H15" s="62">
        <v>1647.04</v>
      </c>
      <c r="I15" s="62">
        <v>3440.98</v>
      </c>
      <c r="J15" s="62">
        <v>4604.07</v>
      </c>
      <c r="K15" s="62">
        <v>0</v>
      </c>
      <c r="L15" s="62">
        <v>0</v>
      </c>
      <c r="M15" s="62">
        <v>0</v>
      </c>
      <c r="N15" s="62">
        <v>9692.09</v>
      </c>
    </row>
    <row r="16" spans="1:14" x14ac:dyDescent="0.25">
      <c r="A16" s="61"/>
      <c r="B16" s="61"/>
      <c r="C16" s="61"/>
      <c r="D16" s="61"/>
      <c r="E16" s="61"/>
      <c r="F16" s="61"/>
      <c r="G16" s="61" t="s">
        <v>23</v>
      </c>
      <c r="H16" s="62">
        <v>286</v>
      </c>
      <c r="I16" s="62">
        <v>3830</v>
      </c>
      <c r="J16" s="62">
        <v>0</v>
      </c>
      <c r="K16" s="62">
        <v>2300</v>
      </c>
      <c r="L16" s="62">
        <v>500</v>
      </c>
      <c r="M16" s="62">
        <v>0</v>
      </c>
      <c r="N16" s="62">
        <v>6916</v>
      </c>
    </row>
    <row r="17" spans="1:14" ht="15.75" thickBot="1" x14ac:dyDescent="0.3">
      <c r="A17" s="61"/>
      <c r="B17" s="61"/>
      <c r="C17" s="61"/>
      <c r="D17" s="61"/>
      <c r="E17" s="61"/>
      <c r="F17" s="61"/>
      <c r="G17" s="61" t="s">
        <v>24</v>
      </c>
      <c r="H17" s="62">
        <v>6325</v>
      </c>
      <c r="I17" s="62">
        <v>1825</v>
      </c>
      <c r="J17" s="62">
        <v>1125</v>
      </c>
      <c r="K17" s="62">
        <v>0</v>
      </c>
      <c r="L17" s="62">
        <v>0</v>
      </c>
      <c r="M17" s="62">
        <v>75</v>
      </c>
      <c r="N17" s="62">
        <v>9350</v>
      </c>
    </row>
    <row r="18" spans="1:14" ht="15.75" thickBot="1" x14ac:dyDescent="0.3">
      <c r="A18" s="61"/>
      <c r="B18" s="61"/>
      <c r="C18" s="61"/>
      <c r="D18" s="61"/>
      <c r="E18" s="61"/>
      <c r="F18" s="61" t="s">
        <v>25</v>
      </c>
      <c r="G18" s="61"/>
      <c r="H18" s="64">
        <v>8258.0400000000009</v>
      </c>
      <c r="I18" s="64">
        <v>9095.98</v>
      </c>
      <c r="J18" s="64">
        <v>13229.07</v>
      </c>
      <c r="K18" s="64">
        <v>2300</v>
      </c>
      <c r="L18" s="64">
        <v>500</v>
      </c>
      <c r="M18" s="64">
        <v>75</v>
      </c>
      <c r="N18" s="64">
        <v>33458.089999999997</v>
      </c>
    </row>
    <row r="19" spans="1:14" ht="15.75" thickBot="1" x14ac:dyDescent="0.3">
      <c r="A19" s="61"/>
      <c r="B19" s="61"/>
      <c r="C19" s="61"/>
      <c r="D19" s="61"/>
      <c r="E19" s="61" t="s">
        <v>26</v>
      </c>
      <c r="F19" s="61"/>
      <c r="G19" s="61"/>
      <c r="H19" s="64">
        <v>8258.0400000000009</v>
      </c>
      <c r="I19" s="64">
        <v>9095.98</v>
      </c>
      <c r="J19" s="64">
        <v>13229.07</v>
      </c>
      <c r="K19" s="64">
        <v>2300</v>
      </c>
      <c r="L19" s="64">
        <v>500</v>
      </c>
      <c r="M19" s="64">
        <v>75</v>
      </c>
      <c r="N19" s="64">
        <v>33458.089999999997</v>
      </c>
    </row>
    <row r="20" spans="1:14" ht="15.75" thickBot="1" x14ac:dyDescent="0.3">
      <c r="A20" s="61"/>
      <c r="B20" s="61"/>
      <c r="C20" s="61"/>
      <c r="D20" s="61" t="s">
        <v>27</v>
      </c>
      <c r="E20" s="61"/>
      <c r="F20" s="61"/>
      <c r="G20" s="61"/>
      <c r="H20" s="64">
        <v>8258.0400000000009</v>
      </c>
      <c r="I20" s="64">
        <v>9095.98</v>
      </c>
      <c r="J20" s="64">
        <v>13229.07</v>
      </c>
      <c r="K20" s="64">
        <v>2300</v>
      </c>
      <c r="L20" s="64">
        <v>500</v>
      </c>
      <c r="M20" s="64">
        <v>75</v>
      </c>
      <c r="N20" s="64">
        <v>33458.089999999997</v>
      </c>
    </row>
    <row r="21" spans="1:14" ht="15.75" thickBot="1" x14ac:dyDescent="0.3">
      <c r="A21" s="61"/>
      <c r="B21" s="61"/>
      <c r="C21" s="61" t="s">
        <v>28</v>
      </c>
      <c r="D21" s="61"/>
      <c r="E21" s="61"/>
      <c r="F21" s="61"/>
      <c r="G21" s="61"/>
      <c r="H21" s="63">
        <v>108258.04</v>
      </c>
      <c r="I21" s="63">
        <v>9095.98</v>
      </c>
      <c r="J21" s="63">
        <v>13229.07</v>
      </c>
      <c r="K21" s="63">
        <v>10900</v>
      </c>
      <c r="L21" s="63">
        <v>10500</v>
      </c>
      <c r="M21" s="63">
        <v>75</v>
      </c>
      <c r="N21" s="63">
        <v>152058.09</v>
      </c>
    </row>
    <row r="22" spans="1:14" x14ac:dyDescent="0.25">
      <c r="A22" s="61"/>
      <c r="B22" s="61" t="s">
        <v>29</v>
      </c>
      <c r="C22" s="61"/>
      <c r="D22" s="61"/>
      <c r="E22" s="61"/>
      <c r="F22" s="61"/>
      <c r="G22" s="61"/>
      <c r="H22" s="62">
        <v>108258.04</v>
      </c>
      <c r="I22" s="62">
        <v>9095.98</v>
      </c>
      <c r="J22" s="62">
        <v>13229.07</v>
      </c>
      <c r="K22" s="62">
        <v>10900</v>
      </c>
      <c r="L22" s="62">
        <v>10500</v>
      </c>
      <c r="M22" s="62">
        <v>75</v>
      </c>
      <c r="N22" s="62">
        <v>152058.09</v>
      </c>
    </row>
    <row r="23" spans="1:14" x14ac:dyDescent="0.25">
      <c r="A23" s="61"/>
      <c r="B23" s="61"/>
      <c r="C23" s="61" t="s">
        <v>30</v>
      </c>
      <c r="D23" s="61"/>
      <c r="E23" s="61"/>
      <c r="F23" s="61"/>
      <c r="G23" s="61"/>
      <c r="H23" s="62"/>
      <c r="I23" s="62"/>
      <c r="J23" s="62"/>
      <c r="K23" s="62"/>
      <c r="L23" s="62"/>
      <c r="M23" s="62"/>
      <c r="N23" s="62"/>
    </row>
    <row r="24" spans="1:14" x14ac:dyDescent="0.25">
      <c r="A24" s="61"/>
      <c r="B24" s="61"/>
      <c r="C24" s="61"/>
      <c r="D24" s="61" t="s">
        <v>31</v>
      </c>
      <c r="E24" s="61"/>
      <c r="F24" s="61"/>
      <c r="G24" s="61"/>
      <c r="H24" s="62"/>
      <c r="I24" s="62"/>
      <c r="J24" s="62"/>
      <c r="K24" s="62"/>
      <c r="L24" s="62"/>
      <c r="M24" s="62"/>
      <c r="N24" s="62"/>
    </row>
    <row r="25" spans="1:14" x14ac:dyDescent="0.25">
      <c r="A25" s="61"/>
      <c r="B25" s="61"/>
      <c r="C25" s="61"/>
      <c r="D25" s="61"/>
      <c r="E25" s="61" t="s">
        <v>32</v>
      </c>
      <c r="F25" s="61"/>
      <c r="G25" s="61"/>
      <c r="H25" s="62"/>
      <c r="I25" s="62"/>
      <c r="J25" s="62"/>
      <c r="K25" s="62"/>
      <c r="L25" s="62"/>
      <c r="M25" s="62"/>
      <c r="N25" s="62"/>
    </row>
    <row r="26" spans="1:14" x14ac:dyDescent="0.25">
      <c r="A26" s="61"/>
      <c r="B26" s="61"/>
      <c r="C26" s="61"/>
      <c r="D26" s="61"/>
      <c r="E26" s="61"/>
      <c r="F26" s="61" t="s">
        <v>33</v>
      </c>
      <c r="G26" s="61"/>
      <c r="H26" s="62">
        <v>7000</v>
      </c>
      <c r="I26" s="62">
        <v>0</v>
      </c>
      <c r="J26" s="62">
        <v>0</v>
      </c>
      <c r="K26" s="62">
        <v>602</v>
      </c>
      <c r="L26" s="62">
        <v>700</v>
      </c>
      <c r="M26" s="62">
        <v>0</v>
      </c>
      <c r="N26" s="62">
        <v>8302</v>
      </c>
    </row>
    <row r="27" spans="1:14" x14ac:dyDescent="0.25">
      <c r="A27" s="61"/>
      <c r="B27" s="61"/>
      <c r="C27" s="61"/>
      <c r="D27" s="61"/>
      <c r="E27" s="61"/>
      <c r="F27" s="61" t="s">
        <v>34</v>
      </c>
      <c r="G27" s="61"/>
      <c r="H27" s="62">
        <v>5122.01</v>
      </c>
      <c r="I27" s="62">
        <v>4828.93</v>
      </c>
      <c r="J27" s="62">
        <v>4275.91</v>
      </c>
      <c r="K27" s="62">
        <v>4518.26</v>
      </c>
      <c r="L27" s="62">
        <v>4008.15</v>
      </c>
      <c r="M27" s="62">
        <v>4944.95</v>
      </c>
      <c r="N27" s="62">
        <v>27698.21</v>
      </c>
    </row>
    <row r="28" spans="1:14" x14ac:dyDescent="0.25">
      <c r="A28" s="61"/>
      <c r="B28" s="61"/>
      <c r="C28" s="61"/>
      <c r="D28" s="61"/>
      <c r="E28" s="61"/>
      <c r="F28" s="61" t="s">
        <v>35</v>
      </c>
      <c r="G28" s="61"/>
      <c r="H28" s="62">
        <v>22</v>
      </c>
      <c r="I28" s="62">
        <v>51.95</v>
      </c>
      <c r="J28" s="62">
        <v>358.35</v>
      </c>
      <c r="K28" s="62">
        <v>22</v>
      </c>
      <c r="L28" s="62">
        <v>16</v>
      </c>
      <c r="M28" s="62">
        <v>16</v>
      </c>
      <c r="N28" s="62">
        <v>486.3</v>
      </c>
    </row>
    <row r="29" spans="1:14" x14ac:dyDescent="0.25">
      <c r="A29" s="61"/>
      <c r="B29" s="61"/>
      <c r="C29" s="61"/>
      <c r="D29" s="61"/>
      <c r="E29" s="61"/>
      <c r="F29" s="61" t="s">
        <v>36</v>
      </c>
      <c r="G29" s="61"/>
      <c r="H29" s="62">
        <v>5988</v>
      </c>
      <c r="I29" s="62">
        <v>11313</v>
      </c>
      <c r="J29" s="62">
        <v>2525</v>
      </c>
      <c r="K29" s="62">
        <v>2350</v>
      </c>
      <c r="L29" s="62">
        <v>2350</v>
      </c>
      <c r="M29" s="62">
        <v>3550</v>
      </c>
      <c r="N29" s="62">
        <v>28076</v>
      </c>
    </row>
    <row r="30" spans="1:14" x14ac:dyDescent="0.25">
      <c r="A30" s="61"/>
      <c r="B30" s="61"/>
      <c r="C30" s="61"/>
      <c r="D30" s="61"/>
      <c r="E30" s="61"/>
      <c r="F30" s="61" t="s">
        <v>37</v>
      </c>
      <c r="G30" s="61"/>
      <c r="H30" s="62">
        <v>3200</v>
      </c>
      <c r="I30" s="62">
        <v>2491.84</v>
      </c>
      <c r="J30" s="62">
        <v>221</v>
      </c>
      <c r="K30" s="62">
        <v>0</v>
      </c>
      <c r="L30" s="62">
        <v>5890</v>
      </c>
      <c r="M30" s="62">
        <v>3299.7</v>
      </c>
      <c r="N30" s="62">
        <v>15102.54</v>
      </c>
    </row>
    <row r="31" spans="1:14" x14ac:dyDescent="0.25">
      <c r="A31" s="61"/>
      <c r="B31" s="61"/>
      <c r="C31" s="61"/>
      <c r="D31" s="61"/>
      <c r="E31" s="61"/>
      <c r="F31" s="61" t="s">
        <v>38</v>
      </c>
      <c r="G31" s="61"/>
      <c r="H31" s="62">
        <v>0</v>
      </c>
      <c r="I31" s="62">
        <v>50</v>
      </c>
      <c r="J31" s="62">
        <v>0</v>
      </c>
      <c r="K31" s="62">
        <v>0</v>
      </c>
      <c r="L31" s="62">
        <v>332</v>
      </c>
      <c r="M31" s="62">
        <v>360</v>
      </c>
      <c r="N31" s="62">
        <v>742</v>
      </c>
    </row>
    <row r="32" spans="1:14" x14ac:dyDescent="0.25">
      <c r="A32" s="61"/>
      <c r="B32" s="61"/>
      <c r="C32" s="61"/>
      <c r="D32" s="61"/>
      <c r="E32" s="61"/>
      <c r="F32" s="61" t="s">
        <v>39</v>
      </c>
      <c r="G32" s="61"/>
      <c r="H32" s="62">
        <v>32.979999999999997</v>
      </c>
      <c r="I32" s="62">
        <v>44.94</v>
      </c>
      <c r="J32" s="62">
        <v>3448.99</v>
      </c>
      <c r="K32" s="62">
        <v>3494.99</v>
      </c>
      <c r="L32" s="62">
        <v>44.94</v>
      </c>
      <c r="M32" s="62">
        <v>5666.99</v>
      </c>
      <c r="N32" s="62">
        <v>12733.83</v>
      </c>
    </row>
    <row r="33" spans="1:14" x14ac:dyDescent="0.25">
      <c r="A33" s="61"/>
      <c r="B33" s="61"/>
      <c r="C33" s="61"/>
      <c r="D33" s="61"/>
      <c r="E33" s="61"/>
      <c r="F33" s="61" t="s">
        <v>40</v>
      </c>
      <c r="G33" s="61"/>
      <c r="H33" s="62">
        <v>217.5</v>
      </c>
      <c r="I33" s="62">
        <v>1025.18</v>
      </c>
      <c r="J33" s="62">
        <v>62.26</v>
      </c>
      <c r="K33" s="62">
        <v>0</v>
      </c>
      <c r="L33" s="62">
        <v>0</v>
      </c>
      <c r="M33" s="62">
        <v>0</v>
      </c>
      <c r="N33" s="62">
        <v>1304.94</v>
      </c>
    </row>
    <row r="34" spans="1:14" x14ac:dyDescent="0.25">
      <c r="A34" s="61"/>
      <c r="B34" s="61"/>
      <c r="C34" s="61"/>
      <c r="D34" s="61"/>
      <c r="E34" s="61"/>
      <c r="F34" s="61" t="s">
        <v>41</v>
      </c>
      <c r="G34" s="61"/>
      <c r="H34" s="62">
        <v>0</v>
      </c>
      <c r="I34" s="62">
        <v>0</v>
      </c>
      <c r="J34" s="62">
        <v>55</v>
      </c>
      <c r="K34" s="62">
        <v>0</v>
      </c>
      <c r="L34" s="62">
        <v>0</v>
      </c>
      <c r="M34" s="62">
        <v>0</v>
      </c>
      <c r="N34" s="62">
        <v>55</v>
      </c>
    </row>
    <row r="35" spans="1:14" x14ac:dyDescent="0.25">
      <c r="A35" s="61"/>
      <c r="B35" s="61"/>
      <c r="C35" s="61"/>
      <c r="D35" s="61"/>
      <c r="E35" s="61"/>
      <c r="F35" s="61" t="s">
        <v>42</v>
      </c>
      <c r="G35" s="61"/>
      <c r="H35" s="62">
        <v>93.43</v>
      </c>
      <c r="I35" s="62">
        <v>40.61</v>
      </c>
      <c r="J35" s="62">
        <v>0</v>
      </c>
      <c r="K35" s="62">
        <v>1.94</v>
      </c>
      <c r="L35" s="62">
        <v>0.93</v>
      </c>
      <c r="M35" s="62">
        <v>1.4</v>
      </c>
      <c r="N35" s="62">
        <v>138.31</v>
      </c>
    </row>
    <row r="36" spans="1:14" x14ac:dyDescent="0.25">
      <c r="A36" s="61"/>
      <c r="B36" s="61"/>
      <c r="C36" s="61"/>
      <c r="D36" s="61"/>
      <c r="E36" s="61"/>
      <c r="F36" s="61" t="s">
        <v>43</v>
      </c>
      <c r="G36" s="61"/>
      <c r="H36" s="62">
        <v>431.2</v>
      </c>
      <c r="I36" s="62">
        <v>2261.4299999999998</v>
      </c>
      <c r="J36" s="62">
        <v>638.29</v>
      </c>
      <c r="K36" s="62">
        <v>767.7</v>
      </c>
      <c r="L36" s="62">
        <v>1898.3</v>
      </c>
      <c r="M36" s="62">
        <v>1520.5</v>
      </c>
      <c r="N36" s="62">
        <v>7517.42</v>
      </c>
    </row>
    <row r="37" spans="1:14" x14ac:dyDescent="0.25">
      <c r="A37" s="61"/>
      <c r="B37" s="61"/>
      <c r="C37" s="61"/>
      <c r="D37" s="61"/>
      <c r="E37" s="61"/>
      <c r="F37" s="61" t="s">
        <v>44</v>
      </c>
      <c r="G37" s="61"/>
      <c r="H37" s="62">
        <v>0</v>
      </c>
      <c r="I37" s="62">
        <v>1011.22</v>
      </c>
      <c r="J37" s="62">
        <v>0</v>
      </c>
      <c r="K37" s="62">
        <v>0</v>
      </c>
      <c r="L37" s="62">
        <v>0</v>
      </c>
      <c r="M37" s="62">
        <v>0</v>
      </c>
      <c r="N37" s="62">
        <v>1011.22</v>
      </c>
    </row>
    <row r="38" spans="1:14" x14ac:dyDescent="0.25">
      <c r="A38" s="61"/>
      <c r="B38" s="61"/>
      <c r="C38" s="61"/>
      <c r="D38" s="61"/>
      <c r="E38" s="61"/>
      <c r="F38" s="61" t="s">
        <v>45</v>
      </c>
      <c r="G38" s="61"/>
      <c r="H38" s="62">
        <v>0</v>
      </c>
      <c r="I38" s="62">
        <v>0</v>
      </c>
      <c r="J38" s="62">
        <v>295</v>
      </c>
      <c r="K38" s="62">
        <v>0</v>
      </c>
      <c r="L38" s="62">
        <v>1054.99</v>
      </c>
      <c r="M38" s="62">
        <v>189.99</v>
      </c>
      <c r="N38" s="62">
        <v>1539.98</v>
      </c>
    </row>
    <row r="39" spans="1:14" x14ac:dyDescent="0.25">
      <c r="A39" s="61"/>
      <c r="B39" s="61"/>
      <c r="C39" s="61"/>
      <c r="D39" s="61"/>
      <c r="E39" s="61"/>
      <c r="F39" s="61" t="s">
        <v>46</v>
      </c>
      <c r="G39" s="61"/>
      <c r="H39" s="62">
        <v>7100</v>
      </c>
      <c r="I39" s="62">
        <v>2683</v>
      </c>
      <c r="J39" s="62">
        <v>2671.6</v>
      </c>
      <c r="K39" s="62">
        <v>0</v>
      </c>
      <c r="L39" s="62">
        <v>1425</v>
      </c>
      <c r="M39" s="62">
        <v>1574.2</v>
      </c>
      <c r="N39" s="62">
        <v>15453.8</v>
      </c>
    </row>
    <row r="40" spans="1:14" ht="15.75" thickBot="1" x14ac:dyDescent="0.3">
      <c r="A40" s="61"/>
      <c r="B40" s="61"/>
      <c r="C40" s="61"/>
      <c r="D40" s="61"/>
      <c r="E40" s="61"/>
      <c r="F40" s="61" t="s">
        <v>47</v>
      </c>
      <c r="G40" s="61"/>
      <c r="H40" s="62">
        <v>0</v>
      </c>
      <c r="I40" s="62">
        <v>14163.96</v>
      </c>
      <c r="J40" s="62">
        <v>-6660</v>
      </c>
      <c r="K40" s="62">
        <v>0</v>
      </c>
      <c r="L40" s="62">
        <v>0</v>
      </c>
      <c r="M40" s="62">
        <v>0</v>
      </c>
      <c r="N40" s="62">
        <v>7503.96</v>
      </c>
    </row>
    <row r="41" spans="1:14" ht="15.75" thickBot="1" x14ac:dyDescent="0.3">
      <c r="A41" s="61"/>
      <c r="B41" s="61"/>
      <c r="C41" s="61"/>
      <c r="D41" s="61"/>
      <c r="E41" s="61" t="s">
        <v>48</v>
      </c>
      <c r="F41" s="61"/>
      <c r="G41" s="61"/>
      <c r="H41" s="64">
        <v>29207.119999999999</v>
      </c>
      <c r="I41" s="64">
        <v>39966.06</v>
      </c>
      <c r="J41" s="64">
        <v>7891.4</v>
      </c>
      <c r="K41" s="64">
        <v>11756.89</v>
      </c>
      <c r="L41" s="64">
        <v>17720.310000000001</v>
      </c>
      <c r="M41" s="64">
        <v>21123.73</v>
      </c>
      <c r="N41" s="64">
        <v>127665.51</v>
      </c>
    </row>
    <row r="42" spans="1:14" ht="15.75" thickBot="1" x14ac:dyDescent="0.3">
      <c r="A42" s="61"/>
      <c r="B42" s="61"/>
      <c r="C42" s="61"/>
      <c r="D42" s="61" t="s">
        <v>49</v>
      </c>
      <c r="E42" s="61"/>
      <c r="F42" s="61"/>
      <c r="G42" s="61"/>
      <c r="H42" s="64">
        <v>29207.119999999999</v>
      </c>
      <c r="I42" s="64">
        <v>39966.06</v>
      </c>
      <c r="J42" s="64">
        <v>7891.4</v>
      </c>
      <c r="K42" s="64">
        <v>11756.89</v>
      </c>
      <c r="L42" s="64">
        <v>17720.310000000001</v>
      </c>
      <c r="M42" s="64">
        <v>21123.73</v>
      </c>
      <c r="N42" s="64">
        <v>127665.51</v>
      </c>
    </row>
    <row r="43" spans="1:14" ht="15.75" thickBot="1" x14ac:dyDescent="0.3">
      <c r="A43" s="61"/>
      <c r="B43" s="61"/>
      <c r="C43" s="61" t="s">
        <v>50</v>
      </c>
      <c r="D43" s="61"/>
      <c r="E43" s="61"/>
      <c r="F43" s="61"/>
      <c r="G43" s="61"/>
      <c r="H43" s="64">
        <v>29207.119999999999</v>
      </c>
      <c r="I43" s="64">
        <v>39966.06</v>
      </c>
      <c r="J43" s="64">
        <v>7891.4</v>
      </c>
      <c r="K43" s="64">
        <v>11756.89</v>
      </c>
      <c r="L43" s="64">
        <v>17720.310000000001</v>
      </c>
      <c r="M43" s="64">
        <v>21123.73</v>
      </c>
      <c r="N43" s="64">
        <v>127665.51</v>
      </c>
    </row>
    <row r="44" spans="1:14" ht="15.75" thickBot="1" x14ac:dyDescent="0.3">
      <c r="A44" s="61" t="s">
        <v>51</v>
      </c>
      <c r="B44" s="61"/>
      <c r="C44" s="61"/>
      <c r="D44" s="61"/>
      <c r="E44" s="61"/>
      <c r="F44" s="61"/>
      <c r="G44" s="61"/>
      <c r="H44" s="64">
        <v>79050.92</v>
      </c>
      <c r="I44" s="64">
        <v>-30870.080000000002</v>
      </c>
      <c r="J44" s="64">
        <v>5337.67</v>
      </c>
      <c r="K44" s="64">
        <v>-856.89</v>
      </c>
      <c r="L44" s="64">
        <v>-7220.31</v>
      </c>
      <c r="M44" s="64">
        <v>-21048.73</v>
      </c>
      <c r="N44" s="64">
        <v>24392.58</v>
      </c>
    </row>
    <row r="45" spans="1:14" s="58" customFormat="1" ht="15.75" thickBot="1" x14ac:dyDescent="0.3">
      <c r="A45" s="61"/>
      <c r="B45" s="61"/>
      <c r="C45" s="61"/>
      <c r="D45" s="61"/>
      <c r="E45" s="61"/>
      <c r="F45" s="61"/>
      <c r="G45" s="61"/>
      <c r="H45" s="65">
        <v>79050.92</v>
      </c>
      <c r="I45" s="65">
        <v>-30870.080000000002</v>
      </c>
      <c r="J45" s="65">
        <v>5337.67</v>
      </c>
      <c r="K45" s="65">
        <v>-856.89</v>
      </c>
      <c r="L45" s="65">
        <v>-7220.31</v>
      </c>
      <c r="M45" s="65">
        <v>-21048.73</v>
      </c>
      <c r="N45" s="65">
        <v>24392.58</v>
      </c>
    </row>
    <row r="46" spans="1:14" ht="15.75" thickTop="1" x14ac:dyDescent="0.25">
      <c r="H46" s="67"/>
      <c r="I46" s="67"/>
      <c r="J46" s="67"/>
      <c r="K46" s="67"/>
      <c r="L46" s="67"/>
      <c r="M46" s="67"/>
    </row>
    <row r="47" spans="1:14" x14ac:dyDescent="0.25">
      <c r="G47" s="69" t="s">
        <v>402</v>
      </c>
      <c r="H47" s="68">
        <f>H45+H4</f>
        <v>163873.79999999993</v>
      </c>
      <c r="I47" s="68">
        <f>I45+I4</f>
        <v>133003.71999999991</v>
      </c>
      <c r="J47" s="68">
        <f t="shared" ref="I47:M47" si="1">J45+J4</f>
        <v>138341.38999999993</v>
      </c>
      <c r="K47" s="68">
        <f t="shared" si="1"/>
        <v>137484.49999999991</v>
      </c>
      <c r="L47" s="68">
        <f t="shared" si="1"/>
        <v>130264.18999999992</v>
      </c>
      <c r="M47" s="68">
        <f t="shared" si="1"/>
        <v>109215.45999999992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Q44"/>
  <sheetViews>
    <sheetView workbookViewId="0">
      <pane xSplit="8" ySplit="4" topLeftCell="I5" activePane="bottomRight" state="frozenSplit"/>
      <selection pane="topRight" activeCell="I1" sqref="I1"/>
      <selection pane="bottomLeft" activeCell="A5" sqref="A5"/>
      <selection pane="bottomRight" activeCell="I7" sqref="I7"/>
    </sheetView>
  </sheetViews>
  <sheetFormatPr defaultColWidth="8.875" defaultRowHeight="15" outlineLevelRow="4" outlineLevelCol="1" x14ac:dyDescent="0.25"/>
  <cols>
    <col min="1" max="2" width="3" style="47" customWidth="1"/>
    <col min="3" max="3" width="1.25" style="47" customWidth="1"/>
    <col min="4" max="4" width="0.875" style="47" customWidth="1"/>
    <col min="5" max="7" width="3" style="47" customWidth="1"/>
    <col min="8" max="8" width="43.75" style="47" customWidth="1"/>
    <col min="9" max="11" width="15.75" style="46" customWidth="1" outlineLevel="1"/>
    <col min="12" max="12" width="23.125" style="46" bestFit="1" customWidth="1" outlineLevel="1"/>
    <col min="13" max="13" width="14.625" style="46" bestFit="1" customWidth="1" outlineLevel="1"/>
    <col min="14" max="14" width="17.125" style="46" bestFit="1" customWidth="1" outlineLevel="1"/>
    <col min="15" max="15" width="18.25" style="46" bestFit="1" customWidth="1"/>
    <col min="16" max="16" width="8.75" style="46" bestFit="1" customWidth="1"/>
    <col min="17" max="17" width="8.875" style="46"/>
    <col min="18" max="18" width="14.625" style="46" customWidth="1"/>
    <col min="19" max="16384" width="8.875" style="46"/>
  </cols>
  <sheetData>
    <row r="1" spans="1:17" s="48" customFormat="1" ht="15.75" thickBot="1" x14ac:dyDescent="0.3">
      <c r="A1" s="49"/>
      <c r="B1" s="49"/>
      <c r="C1" s="49"/>
      <c r="D1" s="49"/>
      <c r="E1" s="49"/>
      <c r="F1" s="49"/>
      <c r="G1" s="49"/>
      <c r="H1" s="49"/>
      <c r="I1" s="50" t="s">
        <v>67</v>
      </c>
      <c r="J1" s="50" t="s">
        <v>203</v>
      </c>
      <c r="K1" s="50" t="s">
        <v>84</v>
      </c>
      <c r="L1" s="50" t="s">
        <v>198</v>
      </c>
      <c r="M1" s="50" t="s">
        <v>399</v>
      </c>
      <c r="N1" s="50" t="s">
        <v>81</v>
      </c>
      <c r="O1" s="50" t="s">
        <v>400</v>
      </c>
      <c r="P1" s="50" t="s">
        <v>99</v>
      </c>
      <c r="Q1" s="50" t="s">
        <v>9</v>
      </c>
    </row>
    <row r="2" spans="1:17" ht="15.75" thickTop="1" x14ac:dyDescent="0.25">
      <c r="A2" s="52"/>
      <c r="B2" s="52" t="s">
        <v>10</v>
      </c>
      <c r="C2" s="52"/>
      <c r="D2" s="52"/>
      <c r="E2" s="52"/>
      <c r="F2" s="52"/>
      <c r="G2" s="52"/>
      <c r="H2" s="52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2"/>
      <c r="B3" s="52"/>
      <c r="C3" s="52"/>
      <c r="D3" s="52" t="s">
        <v>11</v>
      </c>
      <c r="E3" s="52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</row>
    <row r="4" spans="1:17" ht="41.45" customHeight="1" x14ac:dyDescent="0.25">
      <c r="A4" s="52"/>
      <c r="B4" s="52"/>
      <c r="C4" s="52"/>
      <c r="D4" s="52"/>
      <c r="E4" s="52" t="s">
        <v>12</v>
      </c>
      <c r="F4" s="52"/>
      <c r="G4" s="52"/>
      <c r="H4" s="52"/>
      <c r="I4" s="53"/>
      <c r="J4" s="53"/>
      <c r="K4" s="53"/>
      <c r="L4" s="53"/>
      <c r="M4" s="53"/>
      <c r="N4" s="53"/>
      <c r="O4" s="53"/>
      <c r="P4" s="53"/>
      <c r="Q4" s="53"/>
    </row>
    <row r="5" spans="1:17" x14ac:dyDescent="0.25">
      <c r="A5" s="52"/>
      <c r="B5" s="52"/>
      <c r="C5" s="52"/>
      <c r="D5" s="52"/>
      <c r="E5" s="52"/>
      <c r="F5" s="52" t="s">
        <v>13</v>
      </c>
      <c r="G5" s="52"/>
      <c r="H5" s="52"/>
      <c r="I5" s="53"/>
      <c r="J5" s="53"/>
      <c r="K5" s="53"/>
      <c r="L5" s="53"/>
      <c r="M5" s="53"/>
      <c r="N5" s="53"/>
      <c r="O5" s="53"/>
      <c r="P5" s="53"/>
      <c r="Q5" s="53"/>
    </row>
    <row r="6" spans="1:17" outlineLevel="1" x14ac:dyDescent="0.25">
      <c r="A6" s="52"/>
      <c r="B6" s="52"/>
      <c r="C6" s="52"/>
      <c r="D6" s="52"/>
      <c r="E6" s="52"/>
      <c r="F6" s="52"/>
      <c r="G6" s="52" t="s">
        <v>14</v>
      </c>
      <c r="H6" s="52"/>
      <c r="I6" s="53">
        <v>21048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f>ROUND(SUM(I6:P6),5)</f>
        <v>21048</v>
      </c>
    </row>
    <row r="7" spans="1:17" ht="15.75" outlineLevel="2" thickBot="1" x14ac:dyDescent="0.3">
      <c r="A7" s="52"/>
      <c r="B7" s="52"/>
      <c r="C7" s="52"/>
      <c r="D7" s="52"/>
      <c r="E7" s="52"/>
      <c r="F7" s="52"/>
      <c r="G7" s="52" t="s">
        <v>15</v>
      </c>
      <c r="H7" s="52"/>
      <c r="I7" s="53">
        <v>-21048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f>ROUND(SUM(I7:P7),5)</f>
        <v>-21048</v>
      </c>
    </row>
    <row r="8" spans="1:17" ht="15.75" outlineLevel="3" thickBot="1" x14ac:dyDescent="0.3">
      <c r="A8" s="52"/>
      <c r="B8" s="52"/>
      <c r="C8" s="52"/>
      <c r="D8" s="52"/>
      <c r="E8" s="52"/>
      <c r="F8" s="52" t="s">
        <v>16</v>
      </c>
      <c r="G8" s="52"/>
      <c r="H8" s="52"/>
      <c r="I8" s="55">
        <f>ROUND(SUM(I5:I7),5)</f>
        <v>0</v>
      </c>
      <c r="J8" s="55">
        <f>ROUND(SUM(J5:J7),5)</f>
        <v>0</v>
      </c>
      <c r="K8" s="55">
        <f>ROUND(SUM(K5:K7),5)</f>
        <v>0</v>
      </c>
      <c r="L8" s="55">
        <f>ROUND(SUM(L5:L7),5)</f>
        <v>0</v>
      </c>
      <c r="M8" s="55">
        <f>ROUND(SUM(M5:M7),5)</f>
        <v>0</v>
      </c>
      <c r="N8" s="55">
        <f>ROUND(SUM(N5:N7),5)</f>
        <v>0</v>
      </c>
      <c r="O8" s="55">
        <f>ROUND(SUM(O5:O7),5)</f>
        <v>0</v>
      </c>
      <c r="P8" s="55">
        <f>ROUND(SUM(P5:P7),5)</f>
        <v>0</v>
      </c>
      <c r="Q8" s="55">
        <f>ROUND(SUM(I8:P8),5)</f>
        <v>0</v>
      </c>
    </row>
    <row r="9" spans="1:17" outlineLevel="3" x14ac:dyDescent="0.25">
      <c r="A9" s="52"/>
      <c r="B9" s="52"/>
      <c r="C9" s="52"/>
      <c r="D9" s="52"/>
      <c r="E9" s="52" t="s">
        <v>17</v>
      </c>
      <c r="F9" s="52"/>
      <c r="G9" s="52"/>
      <c r="H9" s="52"/>
      <c r="I9" s="53">
        <f>ROUND(I4+I8,5)</f>
        <v>0</v>
      </c>
      <c r="J9" s="53">
        <f>ROUND(J4+J8,5)</f>
        <v>0</v>
      </c>
      <c r="K9" s="53">
        <f>ROUND(K4+K8,5)</f>
        <v>0</v>
      </c>
      <c r="L9" s="53">
        <f>ROUND(L4+L8,5)</f>
        <v>0</v>
      </c>
      <c r="M9" s="53">
        <f>ROUND(M4+M8,5)</f>
        <v>0</v>
      </c>
      <c r="N9" s="53">
        <f>ROUND(N4+N8,5)</f>
        <v>0</v>
      </c>
      <c r="O9" s="53">
        <f>ROUND(O4+O8,5)</f>
        <v>0</v>
      </c>
      <c r="P9" s="53">
        <f>ROUND(P4+P8,5)</f>
        <v>0</v>
      </c>
      <c r="Q9" s="53">
        <f>ROUND(SUM(I9:P9),5)</f>
        <v>0</v>
      </c>
    </row>
    <row r="10" spans="1:17" outlineLevel="3" x14ac:dyDescent="0.25">
      <c r="A10" s="52"/>
      <c r="B10" s="52"/>
      <c r="C10" s="52"/>
      <c r="D10" s="52"/>
      <c r="E10" s="52" t="s">
        <v>18</v>
      </c>
      <c r="F10" s="52"/>
      <c r="G10" s="52"/>
      <c r="H10" s="52"/>
      <c r="I10" s="53"/>
      <c r="J10" s="53"/>
      <c r="K10" s="53"/>
      <c r="L10" s="53"/>
      <c r="M10" s="53"/>
      <c r="N10" s="53"/>
      <c r="O10" s="53"/>
      <c r="P10" s="53"/>
      <c r="Q10" s="53"/>
    </row>
    <row r="11" spans="1:17" outlineLevel="2" x14ac:dyDescent="0.25">
      <c r="A11" s="52"/>
      <c r="B11" s="52"/>
      <c r="C11" s="52"/>
      <c r="D11" s="52"/>
      <c r="E11" s="52"/>
      <c r="F11" s="52" t="s">
        <v>19</v>
      </c>
      <c r="G11" s="52"/>
      <c r="H11" s="52"/>
      <c r="I11" s="53"/>
      <c r="J11" s="53"/>
      <c r="K11" s="53"/>
      <c r="L11" s="53"/>
      <c r="M11" s="53"/>
      <c r="N11" s="53"/>
      <c r="O11" s="53"/>
      <c r="P11" s="53"/>
      <c r="Q11" s="53"/>
    </row>
    <row r="12" spans="1:17" outlineLevel="1" x14ac:dyDescent="0.25">
      <c r="A12" s="52"/>
      <c r="B12" s="52"/>
      <c r="C12" s="52"/>
      <c r="D12" s="52"/>
      <c r="E12" s="52"/>
      <c r="F12" s="52"/>
      <c r="G12" s="52" t="s">
        <v>20</v>
      </c>
      <c r="H12" s="52"/>
      <c r="I12" s="53"/>
      <c r="J12" s="53"/>
      <c r="K12" s="53"/>
      <c r="L12" s="53"/>
      <c r="M12" s="53"/>
      <c r="N12" s="53"/>
      <c r="O12" s="53"/>
      <c r="P12" s="53"/>
      <c r="Q12" s="53"/>
    </row>
    <row r="13" spans="1:17" ht="15.75" outlineLevel="2" thickBot="1" x14ac:dyDescent="0.3">
      <c r="A13" s="52"/>
      <c r="B13" s="52"/>
      <c r="C13" s="52"/>
      <c r="D13" s="52"/>
      <c r="E13" s="52"/>
      <c r="F13" s="52"/>
      <c r="G13" s="52"/>
      <c r="H13" s="52" t="s">
        <v>24</v>
      </c>
      <c r="I13" s="53">
        <v>75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f>ROUND(SUM(I13:P13),5)</f>
        <v>75</v>
      </c>
    </row>
    <row r="14" spans="1:17" ht="15.75" outlineLevel="3" thickBot="1" x14ac:dyDescent="0.3">
      <c r="A14" s="52"/>
      <c r="B14" s="52"/>
      <c r="C14" s="52"/>
      <c r="D14" s="52"/>
      <c r="E14" s="52"/>
      <c r="F14" s="52"/>
      <c r="G14" s="52" t="s">
        <v>25</v>
      </c>
      <c r="H14" s="52"/>
      <c r="I14" s="56">
        <f>ROUND(SUM(I12:I13),5)</f>
        <v>75</v>
      </c>
      <c r="J14" s="56">
        <f>ROUND(SUM(J12:J13),5)</f>
        <v>0</v>
      </c>
      <c r="K14" s="56">
        <f>ROUND(SUM(K12:K13),5)</f>
        <v>0</v>
      </c>
      <c r="L14" s="56">
        <f>ROUND(SUM(L12:L13),5)</f>
        <v>0</v>
      </c>
      <c r="M14" s="56">
        <f>ROUND(SUM(M12:M13),5)</f>
        <v>0</v>
      </c>
      <c r="N14" s="56">
        <f>ROUND(SUM(N12:N13),5)</f>
        <v>0</v>
      </c>
      <c r="O14" s="56">
        <f>ROUND(SUM(O12:O13),5)</f>
        <v>0</v>
      </c>
      <c r="P14" s="56">
        <f>ROUND(SUM(P12:P13),5)</f>
        <v>0</v>
      </c>
      <c r="Q14" s="56">
        <f>ROUND(SUM(I14:P14),5)</f>
        <v>75</v>
      </c>
    </row>
    <row r="15" spans="1:17" ht="15.75" outlineLevel="4" thickBot="1" x14ac:dyDescent="0.3">
      <c r="A15" s="52"/>
      <c r="B15" s="52"/>
      <c r="C15" s="52"/>
      <c r="D15" s="52"/>
      <c r="E15" s="52"/>
      <c r="F15" s="52" t="s">
        <v>26</v>
      </c>
      <c r="G15" s="52"/>
      <c r="H15" s="52"/>
      <c r="I15" s="56">
        <f>ROUND(I11+I14,5)</f>
        <v>75</v>
      </c>
      <c r="J15" s="56">
        <f>ROUND(J11+J14,5)</f>
        <v>0</v>
      </c>
      <c r="K15" s="56">
        <f>ROUND(K11+K14,5)</f>
        <v>0</v>
      </c>
      <c r="L15" s="56">
        <f>ROUND(L11+L14,5)</f>
        <v>0</v>
      </c>
      <c r="M15" s="56">
        <f>ROUND(M11+M14,5)</f>
        <v>0</v>
      </c>
      <c r="N15" s="56">
        <f>ROUND(N11+N14,5)</f>
        <v>0</v>
      </c>
      <c r="O15" s="56">
        <f>ROUND(O11+O14,5)</f>
        <v>0</v>
      </c>
      <c r="P15" s="56">
        <f>ROUND(P11+P14,5)</f>
        <v>0</v>
      </c>
      <c r="Q15" s="56">
        <f>ROUND(SUM(I15:P15),5)</f>
        <v>75</v>
      </c>
    </row>
    <row r="16" spans="1:17" ht="15.75" outlineLevel="4" thickBot="1" x14ac:dyDescent="0.3">
      <c r="A16" s="52"/>
      <c r="B16" s="52"/>
      <c r="C16" s="52"/>
      <c r="D16" s="52"/>
      <c r="E16" s="52" t="s">
        <v>27</v>
      </c>
      <c r="F16" s="52"/>
      <c r="G16" s="52"/>
      <c r="H16" s="52"/>
      <c r="I16" s="56">
        <f>ROUND(I10+I15,5)</f>
        <v>75</v>
      </c>
      <c r="J16" s="56">
        <f>ROUND(J10+J15,5)</f>
        <v>0</v>
      </c>
      <c r="K16" s="56">
        <f>ROUND(K10+K15,5)</f>
        <v>0</v>
      </c>
      <c r="L16" s="56">
        <f>ROUND(L10+L15,5)</f>
        <v>0</v>
      </c>
      <c r="M16" s="56">
        <f>ROUND(M10+M15,5)</f>
        <v>0</v>
      </c>
      <c r="N16" s="56">
        <f>ROUND(N10+N15,5)</f>
        <v>0</v>
      </c>
      <c r="O16" s="56">
        <f>ROUND(O10+O15,5)</f>
        <v>0</v>
      </c>
      <c r="P16" s="56">
        <f>ROUND(P10+P15,5)</f>
        <v>0</v>
      </c>
      <c r="Q16" s="56">
        <f>ROUND(SUM(I16:P16),5)</f>
        <v>75</v>
      </c>
    </row>
    <row r="17" spans="1:17" ht="15.75" outlineLevel="4" thickBot="1" x14ac:dyDescent="0.3">
      <c r="A17" s="52"/>
      <c r="B17" s="52"/>
      <c r="C17" s="52"/>
      <c r="D17" s="52" t="s">
        <v>28</v>
      </c>
      <c r="E17" s="52"/>
      <c r="F17" s="52"/>
      <c r="G17" s="52"/>
      <c r="H17" s="52"/>
      <c r="I17" s="55">
        <f>ROUND(I3+I9+I16,5)</f>
        <v>75</v>
      </c>
      <c r="J17" s="55">
        <f>ROUND(J3+J9+J16,5)</f>
        <v>0</v>
      </c>
      <c r="K17" s="55">
        <f>ROUND(K3+K9+K16,5)</f>
        <v>0</v>
      </c>
      <c r="L17" s="55">
        <f>ROUND(L3+L9+L16,5)</f>
        <v>0</v>
      </c>
      <c r="M17" s="55">
        <f>ROUND(M3+M9+M16,5)</f>
        <v>0</v>
      </c>
      <c r="N17" s="55">
        <f>ROUND(N3+N9+N16,5)</f>
        <v>0</v>
      </c>
      <c r="O17" s="55">
        <f>ROUND(O3+O9+O16,5)</f>
        <v>0</v>
      </c>
      <c r="P17" s="55">
        <f>ROUND(P3+P9+P16,5)</f>
        <v>0</v>
      </c>
      <c r="Q17" s="55">
        <f>ROUND(SUM(I17:P17),5)</f>
        <v>75</v>
      </c>
    </row>
    <row r="18" spans="1:17" outlineLevel="4" x14ac:dyDescent="0.25">
      <c r="A18" s="52"/>
      <c r="B18" s="52"/>
      <c r="C18" s="52" t="s">
        <v>29</v>
      </c>
      <c r="D18" s="52"/>
      <c r="E18" s="52"/>
      <c r="F18" s="52"/>
      <c r="G18" s="52"/>
      <c r="H18" s="52"/>
      <c r="I18" s="53">
        <f>I17</f>
        <v>75</v>
      </c>
      <c r="J18" s="53">
        <f>J17</f>
        <v>0</v>
      </c>
      <c r="K18" s="53">
        <f>K17</f>
        <v>0</v>
      </c>
      <c r="L18" s="53">
        <f>L17</f>
        <v>0</v>
      </c>
      <c r="M18" s="53">
        <f>M17</f>
        <v>0</v>
      </c>
      <c r="N18" s="53">
        <f>N17</f>
        <v>0</v>
      </c>
      <c r="O18" s="53">
        <f>O17</f>
        <v>0</v>
      </c>
      <c r="P18" s="53">
        <f>P17</f>
        <v>0</v>
      </c>
      <c r="Q18" s="53">
        <f>ROUND(SUM(I18:P18),5)</f>
        <v>75</v>
      </c>
    </row>
    <row r="19" spans="1:17" outlineLevel="4" x14ac:dyDescent="0.25">
      <c r="A19" s="52"/>
      <c r="B19" s="52"/>
      <c r="C19" s="52"/>
      <c r="D19" s="52" t="s">
        <v>30</v>
      </c>
      <c r="E19" s="52"/>
      <c r="F19" s="52"/>
      <c r="G19" s="52"/>
      <c r="H19" s="52"/>
      <c r="I19" s="53"/>
      <c r="J19" s="53"/>
      <c r="K19" s="53"/>
      <c r="L19" s="53"/>
      <c r="M19" s="53"/>
      <c r="N19" s="53"/>
      <c r="O19" s="53"/>
      <c r="P19" s="53"/>
      <c r="Q19" s="53"/>
    </row>
    <row r="20" spans="1:17" outlineLevel="3" x14ac:dyDescent="0.25">
      <c r="A20" s="52"/>
      <c r="B20" s="52"/>
      <c r="C20" s="52"/>
      <c r="D20" s="52"/>
      <c r="E20" s="52" t="s">
        <v>31</v>
      </c>
      <c r="F20" s="52"/>
      <c r="G20" s="52"/>
      <c r="H20" s="52"/>
      <c r="I20" s="53"/>
      <c r="J20" s="53"/>
      <c r="K20" s="53"/>
      <c r="L20" s="53"/>
      <c r="M20" s="53"/>
      <c r="N20" s="53"/>
      <c r="O20" s="53"/>
      <c r="P20" s="53"/>
      <c r="Q20" s="53"/>
    </row>
    <row r="21" spans="1:17" outlineLevel="2" x14ac:dyDescent="0.25">
      <c r="A21" s="52"/>
      <c r="B21" s="52"/>
      <c r="C21" s="52"/>
      <c r="D21" s="52"/>
      <c r="E21" s="52"/>
      <c r="F21" s="52" t="s">
        <v>32</v>
      </c>
      <c r="G21" s="52"/>
      <c r="H21" s="52"/>
      <c r="I21" s="53"/>
      <c r="J21" s="53"/>
      <c r="K21" s="53"/>
      <c r="L21" s="53"/>
      <c r="M21" s="53"/>
      <c r="N21" s="53"/>
      <c r="O21" s="53"/>
      <c r="P21" s="53"/>
      <c r="Q21" s="53"/>
    </row>
    <row r="22" spans="1:17" outlineLevel="1" x14ac:dyDescent="0.25">
      <c r="A22" s="52"/>
      <c r="B22" s="52"/>
      <c r="C22" s="52"/>
      <c r="D22" s="52"/>
      <c r="E22" s="52"/>
      <c r="F22" s="52"/>
      <c r="G22" s="52" t="s">
        <v>34</v>
      </c>
      <c r="H22" s="52"/>
      <c r="I22" s="53">
        <v>4944.95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f>ROUND(SUM(I22:P22),5)</f>
        <v>4944.95</v>
      </c>
    </row>
    <row r="23" spans="1:17" x14ac:dyDescent="0.25">
      <c r="A23" s="52"/>
      <c r="B23" s="52"/>
      <c r="C23" s="52"/>
      <c r="D23" s="52"/>
      <c r="E23" s="52"/>
      <c r="F23" s="52"/>
      <c r="G23" s="52" t="s">
        <v>35</v>
      </c>
      <c r="H23" s="52"/>
      <c r="I23" s="53">
        <v>0</v>
      </c>
      <c r="J23" s="53">
        <v>16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f>ROUND(SUM(I23:P23),5)</f>
        <v>16</v>
      </c>
    </row>
    <row r="24" spans="1:17" x14ac:dyDescent="0.25">
      <c r="A24" s="52"/>
      <c r="B24" s="52"/>
      <c r="C24" s="52"/>
      <c r="D24" s="52"/>
      <c r="E24" s="52"/>
      <c r="F24" s="52"/>
      <c r="G24" s="52" t="s">
        <v>36</v>
      </c>
      <c r="H24" s="52"/>
      <c r="I24" s="53">
        <v>1200</v>
      </c>
      <c r="J24" s="53">
        <v>0</v>
      </c>
      <c r="K24" s="53">
        <v>1750</v>
      </c>
      <c r="L24" s="53">
        <v>600</v>
      </c>
      <c r="M24" s="53">
        <v>0</v>
      </c>
      <c r="N24" s="53">
        <v>0</v>
      </c>
      <c r="O24" s="53">
        <v>0</v>
      </c>
      <c r="P24" s="53">
        <v>0</v>
      </c>
      <c r="Q24" s="53">
        <f>ROUND(SUM(I24:P24),5)</f>
        <v>3550</v>
      </c>
    </row>
    <row r="25" spans="1:17" outlineLevel="1" x14ac:dyDescent="0.25">
      <c r="A25" s="52"/>
      <c r="B25" s="52"/>
      <c r="C25" s="52"/>
      <c r="D25" s="52"/>
      <c r="E25" s="52"/>
      <c r="F25" s="52"/>
      <c r="G25" s="52" t="s">
        <v>37</v>
      </c>
      <c r="H25" s="52"/>
      <c r="I25" s="53">
        <v>2341</v>
      </c>
      <c r="J25" s="53">
        <v>0</v>
      </c>
      <c r="K25" s="53">
        <v>0</v>
      </c>
      <c r="L25" s="53">
        <v>0</v>
      </c>
      <c r="M25" s="53">
        <v>0</v>
      </c>
      <c r="N25" s="53">
        <v>250</v>
      </c>
      <c r="O25" s="53">
        <v>708.7</v>
      </c>
      <c r="P25" s="53">
        <v>0</v>
      </c>
      <c r="Q25" s="53">
        <f>ROUND(SUM(I25:P25),5)</f>
        <v>3299.7</v>
      </c>
    </row>
    <row r="26" spans="1:17" outlineLevel="2" x14ac:dyDescent="0.25">
      <c r="A26" s="52"/>
      <c r="B26" s="52"/>
      <c r="C26" s="52"/>
      <c r="D26" s="52"/>
      <c r="E26" s="52"/>
      <c r="F26" s="52"/>
      <c r="G26" s="52" t="s">
        <v>38</v>
      </c>
      <c r="H26" s="52"/>
      <c r="I26" s="53">
        <v>0</v>
      </c>
      <c r="J26" s="53">
        <v>0</v>
      </c>
      <c r="K26" s="53">
        <v>0</v>
      </c>
      <c r="L26" s="53">
        <v>0</v>
      </c>
      <c r="M26" s="53">
        <v>360</v>
      </c>
      <c r="N26" s="53">
        <v>0</v>
      </c>
      <c r="O26" s="53">
        <v>0</v>
      </c>
      <c r="P26" s="53">
        <v>0</v>
      </c>
      <c r="Q26" s="53">
        <f>ROUND(SUM(I26:P26),5)</f>
        <v>360</v>
      </c>
    </row>
    <row r="27" spans="1:17" outlineLevel="3" x14ac:dyDescent="0.25">
      <c r="A27" s="52"/>
      <c r="B27" s="52"/>
      <c r="C27" s="52"/>
      <c r="D27" s="52"/>
      <c r="E27" s="52"/>
      <c r="F27" s="52"/>
      <c r="G27" s="52" t="s">
        <v>39</v>
      </c>
      <c r="H27" s="52"/>
      <c r="I27" s="53">
        <v>0</v>
      </c>
      <c r="J27" s="53">
        <v>14.99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5652</v>
      </c>
      <c r="Q27" s="53">
        <f>ROUND(SUM(I27:P27),5)</f>
        <v>5666.99</v>
      </c>
    </row>
    <row r="28" spans="1:17" outlineLevel="3" x14ac:dyDescent="0.25">
      <c r="A28" s="52"/>
      <c r="B28" s="52"/>
      <c r="C28" s="52"/>
      <c r="D28" s="52"/>
      <c r="E28" s="52"/>
      <c r="F28" s="52"/>
      <c r="G28" s="52" t="s">
        <v>42</v>
      </c>
      <c r="H28" s="52"/>
      <c r="I28" s="53">
        <v>1.4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f>ROUND(SUM(I28:P28),5)</f>
        <v>1.4</v>
      </c>
    </row>
    <row r="29" spans="1:17" outlineLevel="3" x14ac:dyDescent="0.25">
      <c r="A29" s="52"/>
      <c r="B29" s="52"/>
      <c r="C29" s="52"/>
      <c r="D29" s="52"/>
      <c r="E29" s="52"/>
      <c r="F29" s="52"/>
      <c r="G29" s="52" t="s">
        <v>43</v>
      </c>
      <c r="H29" s="52"/>
      <c r="I29" s="53">
        <v>4</v>
      </c>
      <c r="J29" s="53">
        <v>957.56</v>
      </c>
      <c r="K29" s="53">
        <v>0</v>
      </c>
      <c r="L29" s="53">
        <v>0</v>
      </c>
      <c r="M29" s="53">
        <v>558.94000000000005</v>
      </c>
      <c r="N29" s="53">
        <v>0</v>
      </c>
      <c r="O29" s="53">
        <v>0</v>
      </c>
      <c r="P29" s="53">
        <v>0</v>
      </c>
      <c r="Q29" s="53">
        <f>ROUND(SUM(I29:P29),5)</f>
        <v>1520.5</v>
      </c>
    </row>
    <row r="30" spans="1:17" outlineLevel="3" x14ac:dyDescent="0.25">
      <c r="A30" s="52"/>
      <c r="B30" s="52"/>
      <c r="C30" s="52"/>
      <c r="D30" s="52"/>
      <c r="E30" s="52"/>
      <c r="F30" s="52"/>
      <c r="G30" s="52" t="s">
        <v>45</v>
      </c>
      <c r="H30" s="52"/>
      <c r="I30" s="53">
        <v>0</v>
      </c>
      <c r="J30" s="53">
        <v>0</v>
      </c>
      <c r="K30" s="53">
        <v>0</v>
      </c>
      <c r="L30" s="53">
        <v>0</v>
      </c>
      <c r="M30" s="53">
        <v>189.99</v>
      </c>
      <c r="N30" s="53">
        <v>0</v>
      </c>
      <c r="O30" s="53">
        <v>0</v>
      </c>
      <c r="P30" s="53">
        <v>0</v>
      </c>
      <c r="Q30" s="53">
        <f>ROUND(SUM(I30:P30),5)</f>
        <v>189.99</v>
      </c>
    </row>
    <row r="31" spans="1:17" ht="15.75" outlineLevel="3" thickBot="1" x14ac:dyDescent="0.3">
      <c r="A31" s="52"/>
      <c r="B31" s="52"/>
      <c r="C31" s="52"/>
      <c r="D31" s="52"/>
      <c r="E31" s="52"/>
      <c r="F31" s="52"/>
      <c r="G31" s="52" t="s">
        <v>46</v>
      </c>
      <c r="H31" s="52"/>
      <c r="I31" s="53">
        <v>525</v>
      </c>
      <c r="J31" s="53">
        <v>0</v>
      </c>
      <c r="K31" s="53">
        <v>0</v>
      </c>
      <c r="L31" s="53">
        <v>0</v>
      </c>
      <c r="M31" s="53">
        <v>1049.2</v>
      </c>
      <c r="N31" s="53">
        <v>0</v>
      </c>
      <c r="O31" s="53">
        <v>0</v>
      </c>
      <c r="P31" s="53">
        <v>0</v>
      </c>
      <c r="Q31" s="53">
        <f>ROUND(SUM(I31:P31),5)</f>
        <v>1574.2</v>
      </c>
    </row>
    <row r="32" spans="1:17" ht="15.75" outlineLevel="3" thickBot="1" x14ac:dyDescent="0.3">
      <c r="A32" s="52"/>
      <c r="B32" s="52"/>
      <c r="C32" s="52"/>
      <c r="D32" s="52"/>
      <c r="E32" s="52"/>
      <c r="F32" s="52" t="s">
        <v>48</v>
      </c>
      <c r="G32" s="52"/>
      <c r="H32" s="52"/>
      <c r="I32" s="56">
        <f>ROUND(SUM(I21:I31),5)</f>
        <v>9016.35</v>
      </c>
      <c r="J32" s="56">
        <f>ROUND(SUM(J21:J31),5)</f>
        <v>988.55</v>
      </c>
      <c r="K32" s="56">
        <f>ROUND(SUM(K21:K31),5)</f>
        <v>1750</v>
      </c>
      <c r="L32" s="56">
        <f>ROUND(SUM(L21:L31),5)</f>
        <v>600</v>
      </c>
      <c r="M32" s="56">
        <f>ROUND(SUM(M21:M31),5)</f>
        <v>2158.13</v>
      </c>
      <c r="N32" s="56">
        <f>ROUND(SUM(N21:N31),5)</f>
        <v>250</v>
      </c>
      <c r="O32" s="56">
        <f>ROUND(SUM(O21:O31),5)</f>
        <v>708.7</v>
      </c>
      <c r="P32" s="56">
        <f>ROUND(SUM(P21:P31),5)</f>
        <v>5652</v>
      </c>
      <c r="Q32" s="56">
        <f>ROUND(SUM(I32:P32),5)</f>
        <v>21123.73</v>
      </c>
    </row>
    <row r="33" spans="1:17" ht="15.75" outlineLevel="3" thickBot="1" x14ac:dyDescent="0.3">
      <c r="A33" s="52"/>
      <c r="B33" s="52"/>
      <c r="C33" s="52"/>
      <c r="D33" s="52"/>
      <c r="E33" s="52" t="s">
        <v>49</v>
      </c>
      <c r="F33" s="52"/>
      <c r="G33" s="52"/>
      <c r="H33" s="52"/>
      <c r="I33" s="56">
        <f>ROUND(I20+I32,5)</f>
        <v>9016.35</v>
      </c>
      <c r="J33" s="56">
        <f>ROUND(J20+J32,5)</f>
        <v>988.55</v>
      </c>
      <c r="K33" s="56">
        <f>ROUND(K20+K32,5)</f>
        <v>1750</v>
      </c>
      <c r="L33" s="56">
        <f>ROUND(L20+L32,5)</f>
        <v>600</v>
      </c>
      <c r="M33" s="56">
        <f>ROUND(M20+M32,5)</f>
        <v>2158.13</v>
      </c>
      <c r="N33" s="56">
        <f>ROUND(N20+N32,5)</f>
        <v>250</v>
      </c>
      <c r="O33" s="56">
        <f>ROUND(O20+O32,5)</f>
        <v>708.7</v>
      </c>
      <c r="P33" s="56">
        <f>ROUND(P20+P32,5)</f>
        <v>5652</v>
      </c>
      <c r="Q33" s="56">
        <f>ROUND(SUM(I33:P33),5)</f>
        <v>21123.73</v>
      </c>
    </row>
    <row r="34" spans="1:17" ht="15.75" outlineLevel="3" thickBot="1" x14ac:dyDescent="0.3">
      <c r="A34" s="52"/>
      <c r="B34" s="52"/>
      <c r="C34" s="52"/>
      <c r="D34" s="52" t="s">
        <v>50</v>
      </c>
      <c r="E34" s="52"/>
      <c r="F34" s="52"/>
      <c r="G34" s="52"/>
      <c r="H34" s="52"/>
      <c r="I34" s="56">
        <f>ROUND(I19+I33,5)</f>
        <v>9016.35</v>
      </c>
      <c r="J34" s="56">
        <f>ROUND(J19+J33,5)</f>
        <v>988.55</v>
      </c>
      <c r="K34" s="56">
        <f>ROUND(K19+K33,5)</f>
        <v>1750</v>
      </c>
      <c r="L34" s="56">
        <f>ROUND(L19+L33,5)</f>
        <v>600</v>
      </c>
      <c r="M34" s="56">
        <f>ROUND(M19+M33,5)</f>
        <v>2158.13</v>
      </c>
      <c r="N34" s="56">
        <f>ROUND(N19+N33,5)</f>
        <v>250</v>
      </c>
      <c r="O34" s="56">
        <f>ROUND(O19+O33,5)</f>
        <v>708.7</v>
      </c>
      <c r="P34" s="56">
        <f>ROUND(P19+P33,5)</f>
        <v>5652</v>
      </c>
      <c r="Q34" s="56">
        <f>ROUND(SUM(I34:P34),5)</f>
        <v>21123.73</v>
      </c>
    </row>
    <row r="35" spans="1:17" ht="15.75" outlineLevel="3" thickBot="1" x14ac:dyDescent="0.3">
      <c r="A35" s="52"/>
      <c r="B35" s="52" t="s">
        <v>51</v>
      </c>
      <c r="C35" s="52"/>
      <c r="D35" s="52"/>
      <c r="E35" s="52"/>
      <c r="F35" s="52"/>
      <c r="G35" s="52"/>
      <c r="H35" s="52"/>
      <c r="I35" s="56">
        <f>ROUND(I2+I18-I34,5)</f>
        <v>-8941.35</v>
      </c>
      <c r="J35" s="56">
        <f>ROUND(J2+J18-J34,5)</f>
        <v>-988.55</v>
      </c>
      <c r="K35" s="56">
        <f>ROUND(K2+K18-K34,5)</f>
        <v>-1750</v>
      </c>
      <c r="L35" s="56">
        <f>ROUND(L2+L18-L34,5)</f>
        <v>-600</v>
      </c>
      <c r="M35" s="56">
        <f>ROUND(M2+M18-M34,5)</f>
        <v>-2158.13</v>
      </c>
      <c r="N35" s="56">
        <f>ROUND(N2+N18-N34,5)</f>
        <v>-250</v>
      </c>
      <c r="O35" s="56">
        <f>ROUND(O2+O18-O34,5)</f>
        <v>-708.7</v>
      </c>
      <c r="P35" s="56">
        <f>ROUND(P2+P18-P34,5)</f>
        <v>-5652</v>
      </c>
      <c r="Q35" s="56">
        <f>ROUND(SUM(I35:P35),5)</f>
        <v>-21048.73</v>
      </c>
    </row>
    <row r="36" spans="1:17" s="47" customFormat="1" ht="12" outlineLevel="3" thickBot="1" x14ac:dyDescent="0.25">
      <c r="A36" s="52" t="s">
        <v>52</v>
      </c>
      <c r="B36" s="52"/>
      <c r="C36" s="52"/>
      <c r="D36" s="52"/>
      <c r="E36" s="52"/>
      <c r="F36" s="52"/>
      <c r="G36" s="52"/>
      <c r="H36" s="52"/>
      <c r="I36" s="57">
        <f>I35</f>
        <v>-8941.35</v>
      </c>
      <c r="J36" s="57">
        <f>J35</f>
        <v>-988.55</v>
      </c>
      <c r="K36" s="57">
        <f>K35</f>
        <v>-1750</v>
      </c>
      <c r="L36" s="57">
        <f>L35</f>
        <v>-600</v>
      </c>
      <c r="M36" s="57">
        <f>M35</f>
        <v>-2158.13</v>
      </c>
      <c r="N36" s="57">
        <f>N35</f>
        <v>-250</v>
      </c>
      <c r="O36" s="57">
        <f>O35</f>
        <v>-708.7</v>
      </c>
      <c r="P36" s="57">
        <f>P35</f>
        <v>-5652</v>
      </c>
      <c r="Q36" s="57">
        <f>ROUND(SUM(I36:P36),5)</f>
        <v>-21048.73</v>
      </c>
    </row>
    <row r="37" spans="1:17" ht="15.75" outlineLevel="3" thickTop="1" x14ac:dyDescent="0.25"/>
    <row r="38" spans="1:17" outlineLevel="3" x14ac:dyDescent="0.25"/>
    <row r="39" spans="1:17" outlineLevel="3" x14ac:dyDescent="0.25"/>
    <row r="40" spans="1:17" outlineLevel="3" x14ac:dyDescent="0.25"/>
    <row r="41" spans="1:17" outlineLevel="3" x14ac:dyDescent="0.25"/>
    <row r="42" spans="1:17" outlineLevel="3" x14ac:dyDescent="0.25"/>
    <row r="43" spans="1:17" outlineLevel="2" x14ac:dyDescent="0.25"/>
    <row r="44" spans="1:17" outlineLevel="1" x14ac:dyDescent="0.25"/>
  </sheetData>
  <pageMargins left="0.7" right="0.7" top="0.75" bottom="0.75" header="0.1" footer="0.3"/>
  <pageSetup orientation="portrait" r:id="rId1"/>
  <headerFooter>
    <oddFooter>&amp;R&amp;"Arial,Bold"&amp;11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66675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66675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workbookViewId="0">
      <selection activeCell="M28" sqref="M28"/>
    </sheetView>
  </sheetViews>
  <sheetFormatPr defaultRowHeight="15" x14ac:dyDescent="0.25"/>
  <cols>
    <col min="1" max="10" width="9" style="46"/>
    <col min="11" max="11" width="20.875" style="46" customWidth="1"/>
    <col min="12" max="13" width="9" style="46"/>
    <col min="14" max="14" width="28.25" style="46" bestFit="1" customWidth="1"/>
    <col min="15" max="15" width="30.125" style="46" bestFit="1" customWidth="1"/>
    <col min="16" max="16" width="9" style="46"/>
    <col min="17" max="17" width="6.875" style="46" bestFit="1" customWidth="1"/>
    <col min="18" max="16384" width="9" style="46"/>
  </cols>
  <sheetData>
    <row r="1" spans="1:19" s="48" customFormat="1" ht="15.75" thickBot="1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0" t="s">
        <v>55</v>
      </c>
      <c r="L1" s="50" t="s">
        <v>56</v>
      </c>
      <c r="M1" s="50" t="s">
        <v>57</v>
      </c>
      <c r="N1" s="50" t="s">
        <v>58</v>
      </c>
      <c r="O1" s="50" t="s">
        <v>59</v>
      </c>
      <c r="P1" s="50" t="s">
        <v>60</v>
      </c>
      <c r="Q1" s="50" t="s">
        <v>61</v>
      </c>
      <c r="R1" s="50" t="s">
        <v>62</v>
      </c>
      <c r="S1" s="50" t="s">
        <v>63</v>
      </c>
    </row>
    <row r="2" spans="1:19" ht="15.75" thickTop="1" x14ac:dyDescent="0.25">
      <c r="A2" s="52"/>
      <c r="B2" s="52" t="s">
        <v>10</v>
      </c>
      <c r="C2" s="52"/>
      <c r="D2" s="52"/>
      <c r="E2" s="52"/>
      <c r="F2" s="52"/>
      <c r="G2" s="52"/>
      <c r="H2" s="52"/>
      <c r="I2" s="52"/>
      <c r="J2" s="52"/>
      <c r="K2" s="52"/>
      <c r="L2" s="70"/>
      <c r="M2" s="52"/>
      <c r="N2" s="52"/>
      <c r="O2" s="52"/>
      <c r="P2" s="52"/>
      <c r="Q2" s="71"/>
      <c r="R2" s="71"/>
      <c r="S2" s="71"/>
    </row>
    <row r="3" spans="1:19" x14ac:dyDescent="0.25">
      <c r="A3" s="52"/>
      <c r="B3" s="52"/>
      <c r="C3" s="52"/>
      <c r="D3" s="52" t="s">
        <v>11</v>
      </c>
      <c r="E3" s="52"/>
      <c r="F3" s="52"/>
      <c r="G3" s="52"/>
      <c r="H3" s="52"/>
      <c r="I3" s="52"/>
      <c r="J3" s="52"/>
      <c r="K3" s="52"/>
      <c r="L3" s="70"/>
      <c r="M3" s="52"/>
      <c r="N3" s="52"/>
      <c r="O3" s="52"/>
      <c r="P3" s="52"/>
      <c r="Q3" s="71"/>
      <c r="R3" s="71"/>
      <c r="S3" s="71"/>
    </row>
    <row r="4" spans="1:19" x14ac:dyDescent="0.25">
      <c r="A4" s="52"/>
      <c r="B4" s="52"/>
      <c r="C4" s="52"/>
      <c r="D4" s="52"/>
      <c r="E4" s="52" t="s">
        <v>12</v>
      </c>
      <c r="F4" s="52"/>
      <c r="G4" s="52"/>
      <c r="H4" s="52"/>
      <c r="I4" s="52"/>
      <c r="J4" s="52"/>
      <c r="K4" s="52"/>
      <c r="L4" s="70"/>
      <c r="M4" s="52"/>
      <c r="N4" s="52"/>
      <c r="O4" s="52"/>
      <c r="P4" s="52"/>
      <c r="Q4" s="71"/>
      <c r="R4" s="71"/>
      <c r="S4" s="71"/>
    </row>
    <row r="5" spans="1:19" x14ac:dyDescent="0.25">
      <c r="A5" s="52"/>
      <c r="B5" s="52"/>
      <c r="C5" s="52"/>
      <c r="D5" s="52"/>
      <c r="E5" s="52"/>
      <c r="F5" s="52" t="s">
        <v>13</v>
      </c>
      <c r="G5" s="52"/>
      <c r="H5" s="52"/>
      <c r="I5" s="52"/>
      <c r="J5" s="52"/>
      <c r="K5" s="52"/>
      <c r="L5" s="70"/>
      <c r="M5" s="52"/>
      <c r="N5" s="52"/>
      <c r="O5" s="52"/>
      <c r="P5" s="52"/>
      <c r="Q5" s="71"/>
      <c r="R5" s="71"/>
      <c r="S5" s="71"/>
    </row>
    <row r="6" spans="1:19" x14ac:dyDescent="0.25">
      <c r="A6" s="52"/>
      <c r="B6" s="52"/>
      <c r="C6" s="52"/>
      <c r="D6" s="52"/>
      <c r="E6" s="52"/>
      <c r="F6" s="52"/>
      <c r="G6" s="52" t="s">
        <v>14</v>
      </c>
      <c r="H6" s="52"/>
      <c r="I6" s="52"/>
      <c r="J6" s="52"/>
      <c r="K6" s="52"/>
      <c r="L6" s="70"/>
      <c r="M6" s="52"/>
      <c r="N6" s="52"/>
      <c r="O6" s="52"/>
      <c r="P6" s="52"/>
      <c r="Q6" s="71"/>
      <c r="R6" s="71"/>
      <c r="S6" s="71"/>
    </row>
    <row r="7" spans="1:19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 t="s">
        <v>64</v>
      </c>
      <c r="L7" s="72">
        <v>42551</v>
      </c>
      <c r="M7" s="54" t="s">
        <v>403</v>
      </c>
      <c r="N7" s="54"/>
      <c r="O7" s="54" t="s">
        <v>67</v>
      </c>
      <c r="P7" s="54" t="s">
        <v>67</v>
      </c>
      <c r="Q7" s="53"/>
      <c r="R7" s="53">
        <v>10793</v>
      </c>
      <c r="S7" s="53">
        <v>10793</v>
      </c>
    </row>
    <row r="8" spans="1:19" ht="15.75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 t="s">
        <v>64</v>
      </c>
      <c r="L8" s="72">
        <v>42551</v>
      </c>
      <c r="M8" s="54" t="s">
        <v>403</v>
      </c>
      <c r="N8" s="54"/>
      <c r="O8" s="54" t="s">
        <v>67</v>
      </c>
      <c r="P8" s="54" t="s">
        <v>67</v>
      </c>
      <c r="Q8" s="73"/>
      <c r="R8" s="73">
        <v>10255</v>
      </c>
      <c r="S8" s="73">
        <v>21048</v>
      </c>
    </row>
    <row r="9" spans="1:19" x14ac:dyDescent="0.25">
      <c r="A9" s="54"/>
      <c r="B9" s="54"/>
      <c r="C9" s="54"/>
      <c r="D9" s="54"/>
      <c r="E9" s="54"/>
      <c r="F9" s="54"/>
      <c r="G9" s="54" t="s">
        <v>75</v>
      </c>
      <c r="H9" s="54"/>
      <c r="I9" s="54"/>
      <c r="J9" s="54"/>
      <c r="K9" s="54"/>
      <c r="L9" s="72"/>
      <c r="M9" s="54"/>
      <c r="N9" s="54"/>
      <c r="O9" s="54"/>
      <c r="P9" s="54"/>
      <c r="Q9" s="53">
        <f>ROUND(SUM(Q6:Q8),5)</f>
        <v>0</v>
      </c>
      <c r="R9" s="53">
        <f>ROUND(SUM(R6:R8),5)</f>
        <v>21048</v>
      </c>
      <c r="S9" s="53">
        <f>S8</f>
        <v>21048</v>
      </c>
    </row>
    <row r="10" spans="1:19" x14ac:dyDescent="0.25">
      <c r="A10" s="52"/>
      <c r="B10" s="52"/>
      <c r="C10" s="52"/>
      <c r="D10" s="52"/>
      <c r="E10" s="52"/>
      <c r="F10" s="52"/>
      <c r="G10" s="52" t="s">
        <v>15</v>
      </c>
      <c r="H10" s="52"/>
      <c r="I10" s="52"/>
      <c r="J10" s="52"/>
      <c r="K10" s="52"/>
      <c r="L10" s="70"/>
      <c r="M10" s="52"/>
      <c r="N10" s="52"/>
      <c r="O10" s="52"/>
      <c r="P10" s="52"/>
      <c r="Q10" s="71"/>
      <c r="R10" s="71"/>
      <c r="S10" s="71"/>
    </row>
    <row r="11" spans="1:19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64</v>
      </c>
      <c r="L11" s="72">
        <v>42551</v>
      </c>
      <c r="M11" s="54" t="s">
        <v>403</v>
      </c>
      <c r="N11" s="54"/>
      <c r="O11" s="54" t="s">
        <v>67</v>
      </c>
      <c r="P11" s="54" t="s">
        <v>67</v>
      </c>
      <c r="Q11" s="53">
        <v>10793</v>
      </c>
      <c r="R11" s="53"/>
      <c r="S11" s="53">
        <v>-10793</v>
      </c>
    </row>
    <row r="12" spans="1:19" ht="15.75" thickBo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 t="s">
        <v>64</v>
      </c>
      <c r="L12" s="72">
        <v>42551</v>
      </c>
      <c r="M12" s="54" t="s">
        <v>403</v>
      </c>
      <c r="N12" s="54"/>
      <c r="O12" s="54" t="s">
        <v>67</v>
      </c>
      <c r="P12" s="54" t="s">
        <v>67</v>
      </c>
      <c r="Q12" s="53">
        <v>10255</v>
      </c>
      <c r="R12" s="53"/>
      <c r="S12" s="53">
        <v>-21048</v>
      </c>
    </row>
    <row r="13" spans="1:19" ht="15.75" thickBot="1" x14ac:dyDescent="0.3">
      <c r="A13" s="54"/>
      <c r="B13" s="54"/>
      <c r="C13" s="54"/>
      <c r="D13" s="54"/>
      <c r="E13" s="54"/>
      <c r="F13" s="54"/>
      <c r="G13" s="54" t="s">
        <v>86</v>
      </c>
      <c r="H13" s="54"/>
      <c r="I13" s="54"/>
      <c r="J13" s="54"/>
      <c r="K13" s="54"/>
      <c r="L13" s="72"/>
      <c r="M13" s="54"/>
      <c r="N13" s="54"/>
      <c r="O13" s="54"/>
      <c r="P13" s="54"/>
      <c r="Q13" s="56">
        <f>ROUND(SUM(Q10:Q12),5)</f>
        <v>21048</v>
      </c>
      <c r="R13" s="56">
        <f>ROUND(SUM(R10:R12),5)</f>
        <v>0</v>
      </c>
      <c r="S13" s="56">
        <f>S12</f>
        <v>-21048</v>
      </c>
    </row>
    <row r="14" spans="1:19" ht="15.75" thickBot="1" x14ac:dyDescent="0.3">
      <c r="A14" s="54"/>
      <c r="B14" s="54"/>
      <c r="C14" s="54"/>
      <c r="D14" s="54"/>
      <c r="E14" s="54"/>
      <c r="F14" s="54" t="s">
        <v>16</v>
      </c>
      <c r="G14" s="54"/>
      <c r="H14" s="54"/>
      <c r="I14" s="54"/>
      <c r="J14" s="54"/>
      <c r="K14" s="54"/>
      <c r="L14" s="72"/>
      <c r="M14" s="54"/>
      <c r="N14" s="54"/>
      <c r="O14" s="54"/>
      <c r="P14" s="54"/>
      <c r="Q14" s="55">
        <f>ROUND(Q9+Q13,5)</f>
        <v>21048</v>
      </c>
      <c r="R14" s="55">
        <f>ROUND(R9+R13,5)</f>
        <v>21048</v>
      </c>
      <c r="S14" s="55">
        <f>ROUND(S9+S13,5)</f>
        <v>0</v>
      </c>
    </row>
    <row r="15" spans="1:19" x14ac:dyDescent="0.25">
      <c r="A15" s="54"/>
      <c r="B15" s="54"/>
      <c r="C15" s="54"/>
      <c r="D15" s="54"/>
      <c r="E15" s="54" t="s">
        <v>17</v>
      </c>
      <c r="F15" s="54"/>
      <c r="G15" s="54"/>
      <c r="H15" s="54"/>
      <c r="I15" s="54"/>
      <c r="J15" s="54"/>
      <c r="K15" s="54"/>
      <c r="L15" s="72"/>
      <c r="M15" s="54"/>
      <c r="N15" s="54"/>
      <c r="O15" s="54"/>
      <c r="P15" s="54"/>
      <c r="Q15" s="53">
        <f>Q14</f>
        <v>21048</v>
      </c>
      <c r="R15" s="53">
        <f>R14</f>
        <v>21048</v>
      </c>
      <c r="S15" s="53">
        <f>S14</f>
        <v>0</v>
      </c>
    </row>
    <row r="16" spans="1:19" x14ac:dyDescent="0.25">
      <c r="A16" s="52"/>
      <c r="B16" s="52"/>
      <c r="C16" s="52"/>
      <c r="D16" s="52"/>
      <c r="E16" s="52" t="s">
        <v>18</v>
      </c>
      <c r="F16" s="52"/>
      <c r="G16" s="52"/>
      <c r="H16" s="52"/>
      <c r="I16" s="52"/>
      <c r="J16" s="52"/>
      <c r="K16" s="52"/>
      <c r="L16" s="70"/>
      <c r="M16" s="52"/>
      <c r="N16" s="52"/>
      <c r="O16" s="52"/>
      <c r="P16" s="52"/>
      <c r="Q16" s="71"/>
      <c r="R16" s="71"/>
      <c r="S16" s="71"/>
    </row>
    <row r="17" spans="1:19" x14ac:dyDescent="0.25">
      <c r="A17" s="52"/>
      <c r="B17" s="52"/>
      <c r="C17" s="52"/>
      <c r="D17" s="52"/>
      <c r="E17" s="52"/>
      <c r="F17" s="52" t="s">
        <v>19</v>
      </c>
      <c r="G17" s="52"/>
      <c r="H17" s="52"/>
      <c r="I17" s="52"/>
      <c r="J17" s="52"/>
      <c r="K17" s="52"/>
      <c r="L17" s="70"/>
      <c r="M17" s="52"/>
      <c r="N17" s="52"/>
      <c r="O17" s="52"/>
      <c r="P17" s="52"/>
      <c r="Q17" s="71"/>
      <c r="R17" s="71"/>
      <c r="S17" s="71"/>
    </row>
    <row r="18" spans="1:19" x14ac:dyDescent="0.25">
      <c r="A18" s="52"/>
      <c r="B18" s="52"/>
      <c r="C18" s="52"/>
      <c r="D18" s="52"/>
      <c r="E18" s="52"/>
      <c r="F18" s="52"/>
      <c r="G18" s="52" t="s">
        <v>20</v>
      </c>
      <c r="H18" s="52"/>
      <c r="I18" s="52"/>
      <c r="J18" s="52"/>
      <c r="K18" s="52"/>
      <c r="L18" s="70"/>
      <c r="M18" s="52"/>
      <c r="N18" s="52"/>
      <c r="O18" s="52"/>
      <c r="P18" s="52"/>
      <c r="Q18" s="71"/>
      <c r="R18" s="71"/>
      <c r="S18" s="71"/>
    </row>
    <row r="19" spans="1:19" x14ac:dyDescent="0.25">
      <c r="A19" s="52"/>
      <c r="B19" s="52"/>
      <c r="C19" s="52"/>
      <c r="D19" s="52"/>
      <c r="E19" s="52"/>
      <c r="F19" s="52"/>
      <c r="G19" s="52"/>
      <c r="H19" s="52" t="s">
        <v>24</v>
      </c>
      <c r="I19" s="52"/>
      <c r="J19" s="52"/>
      <c r="K19" s="52"/>
      <c r="L19" s="70"/>
      <c r="M19" s="52"/>
      <c r="N19" s="52"/>
      <c r="O19" s="52"/>
      <c r="P19" s="52"/>
      <c r="Q19" s="71"/>
      <c r="R19" s="71"/>
      <c r="S19" s="71"/>
    </row>
    <row r="20" spans="1:19" ht="15.75" thickBot="1" x14ac:dyDescent="0.3">
      <c r="A20" s="74"/>
      <c r="B20" s="74"/>
      <c r="C20" s="74"/>
      <c r="D20" s="74"/>
      <c r="E20" s="74"/>
      <c r="F20" s="74"/>
      <c r="G20" s="74"/>
      <c r="H20" s="74"/>
      <c r="I20" s="54"/>
      <c r="J20" s="54"/>
      <c r="K20" s="54" t="s">
        <v>76</v>
      </c>
      <c r="L20" s="72">
        <v>42522</v>
      </c>
      <c r="M20" s="54" t="s">
        <v>404</v>
      </c>
      <c r="N20" s="54" t="s">
        <v>405</v>
      </c>
      <c r="O20" s="54" t="s">
        <v>76</v>
      </c>
      <c r="P20" s="54" t="s">
        <v>67</v>
      </c>
      <c r="Q20" s="53"/>
      <c r="R20" s="53">
        <v>75</v>
      </c>
      <c r="S20" s="53">
        <v>75</v>
      </c>
    </row>
    <row r="21" spans="1:19" ht="15.75" thickBot="1" x14ac:dyDescent="0.3">
      <c r="A21" s="54"/>
      <c r="B21" s="54"/>
      <c r="C21" s="54"/>
      <c r="D21" s="54"/>
      <c r="E21" s="54"/>
      <c r="F21" s="54"/>
      <c r="G21" s="54"/>
      <c r="H21" s="54" t="s">
        <v>151</v>
      </c>
      <c r="I21" s="54"/>
      <c r="J21" s="54"/>
      <c r="K21" s="54"/>
      <c r="L21" s="72"/>
      <c r="M21" s="54"/>
      <c r="N21" s="54"/>
      <c r="O21" s="54"/>
      <c r="P21" s="54"/>
      <c r="Q21" s="56">
        <f>ROUND(SUM(Q19:Q20),5)</f>
        <v>0</v>
      </c>
      <c r="R21" s="56">
        <f>ROUND(SUM(R19:R20),5)</f>
        <v>75</v>
      </c>
      <c r="S21" s="56">
        <f>S20</f>
        <v>75</v>
      </c>
    </row>
    <row r="22" spans="1:19" ht="15.75" thickBot="1" x14ac:dyDescent="0.3">
      <c r="A22" s="54"/>
      <c r="B22" s="54"/>
      <c r="C22" s="54"/>
      <c r="D22" s="54"/>
      <c r="E22" s="54"/>
      <c r="F22" s="54"/>
      <c r="G22" s="54" t="s">
        <v>25</v>
      </c>
      <c r="H22" s="54"/>
      <c r="I22" s="54"/>
      <c r="J22" s="54"/>
      <c r="K22" s="54"/>
      <c r="L22" s="72"/>
      <c r="M22" s="54"/>
      <c r="N22" s="54"/>
      <c r="O22" s="54"/>
      <c r="P22" s="54"/>
      <c r="Q22" s="56">
        <f>Q21</f>
        <v>0</v>
      </c>
      <c r="R22" s="56">
        <f>R21</f>
        <v>75</v>
      </c>
      <c r="S22" s="56">
        <f>S21</f>
        <v>75</v>
      </c>
    </row>
    <row r="23" spans="1:19" ht="15.75" thickBot="1" x14ac:dyDescent="0.3">
      <c r="A23" s="54"/>
      <c r="B23" s="54"/>
      <c r="C23" s="54"/>
      <c r="D23" s="54"/>
      <c r="E23" s="54"/>
      <c r="F23" s="54" t="s">
        <v>26</v>
      </c>
      <c r="G23" s="54"/>
      <c r="H23" s="54"/>
      <c r="I23" s="54"/>
      <c r="J23" s="54"/>
      <c r="K23" s="54"/>
      <c r="L23" s="72"/>
      <c r="M23" s="54"/>
      <c r="N23" s="54"/>
      <c r="O23" s="54"/>
      <c r="P23" s="54"/>
      <c r="Q23" s="56">
        <f>Q22</f>
        <v>0</v>
      </c>
      <c r="R23" s="56">
        <f>R22</f>
        <v>75</v>
      </c>
      <c r="S23" s="56">
        <f>S22</f>
        <v>75</v>
      </c>
    </row>
    <row r="24" spans="1:19" ht="15.75" thickBot="1" x14ac:dyDescent="0.3">
      <c r="A24" s="54"/>
      <c r="B24" s="54"/>
      <c r="C24" s="54"/>
      <c r="D24" s="54"/>
      <c r="E24" s="54" t="s">
        <v>27</v>
      </c>
      <c r="F24" s="54"/>
      <c r="G24" s="54"/>
      <c r="H24" s="54"/>
      <c r="I24" s="54"/>
      <c r="J24" s="54"/>
      <c r="K24" s="54"/>
      <c r="L24" s="72"/>
      <c r="M24" s="54"/>
      <c r="N24" s="54"/>
      <c r="O24" s="54"/>
      <c r="P24" s="54"/>
      <c r="Q24" s="56">
        <f>Q23</f>
        <v>0</v>
      </c>
      <c r="R24" s="56">
        <f>R23</f>
        <v>75</v>
      </c>
      <c r="S24" s="56">
        <f>S23</f>
        <v>75</v>
      </c>
    </row>
    <row r="25" spans="1:19" ht="15.75" thickBot="1" x14ac:dyDescent="0.3">
      <c r="A25" s="54"/>
      <c r="B25" s="54"/>
      <c r="C25" s="54"/>
      <c r="D25" s="54" t="s">
        <v>28</v>
      </c>
      <c r="E25" s="54"/>
      <c r="F25" s="54"/>
      <c r="G25" s="54"/>
      <c r="H25" s="54"/>
      <c r="I25" s="54"/>
      <c r="J25" s="54"/>
      <c r="K25" s="54"/>
      <c r="L25" s="72"/>
      <c r="M25" s="54"/>
      <c r="N25" s="54"/>
      <c r="O25" s="54"/>
      <c r="P25" s="54"/>
      <c r="Q25" s="55">
        <f>ROUND(Q15+Q24,5)</f>
        <v>21048</v>
      </c>
      <c r="R25" s="55">
        <f>ROUND(R15+R24,5)</f>
        <v>21123</v>
      </c>
      <c r="S25" s="55">
        <f>ROUND(S15+S24,5)</f>
        <v>75</v>
      </c>
    </row>
    <row r="26" spans="1:19" x14ac:dyDescent="0.25">
      <c r="A26" s="54"/>
      <c r="B26" s="54"/>
      <c r="C26" s="54" t="s">
        <v>29</v>
      </c>
      <c r="D26" s="54"/>
      <c r="E26" s="54"/>
      <c r="F26" s="54"/>
      <c r="G26" s="54"/>
      <c r="H26" s="54"/>
      <c r="I26" s="54"/>
      <c r="J26" s="54"/>
      <c r="K26" s="54"/>
      <c r="L26" s="72"/>
      <c r="M26" s="54"/>
      <c r="N26" s="54"/>
      <c r="O26" s="54"/>
      <c r="P26" s="54"/>
      <c r="Q26" s="53">
        <f>Q25</f>
        <v>21048</v>
      </c>
      <c r="R26" s="53">
        <f>R25</f>
        <v>21123</v>
      </c>
      <c r="S26" s="53">
        <f>S25</f>
        <v>75</v>
      </c>
    </row>
    <row r="27" spans="1:19" x14ac:dyDescent="0.25">
      <c r="A27" s="52"/>
      <c r="B27" s="52"/>
      <c r="C27" s="52"/>
      <c r="D27" s="52" t="s">
        <v>30</v>
      </c>
      <c r="E27" s="52"/>
      <c r="F27" s="52"/>
      <c r="G27" s="52"/>
      <c r="H27" s="52"/>
      <c r="I27" s="52"/>
      <c r="J27" s="52"/>
      <c r="K27" s="52"/>
      <c r="L27" s="70"/>
      <c r="M27" s="52"/>
      <c r="N27" s="52"/>
      <c r="O27" s="52"/>
      <c r="P27" s="52"/>
      <c r="Q27" s="71"/>
      <c r="R27" s="71"/>
      <c r="S27" s="71"/>
    </row>
    <row r="28" spans="1:19" x14ac:dyDescent="0.25">
      <c r="A28" s="52"/>
      <c r="B28" s="52"/>
      <c r="C28" s="52"/>
      <c r="D28" s="52"/>
      <c r="E28" s="52" t="s">
        <v>31</v>
      </c>
      <c r="F28" s="52"/>
      <c r="G28" s="52"/>
      <c r="H28" s="52"/>
      <c r="I28" s="52"/>
      <c r="J28" s="52"/>
      <c r="K28" s="52"/>
      <c r="L28" s="70"/>
      <c r="M28" s="52"/>
      <c r="N28" s="52"/>
      <c r="O28" s="52"/>
      <c r="P28" s="52"/>
      <c r="Q28" s="71"/>
      <c r="R28" s="71"/>
      <c r="S28" s="71"/>
    </row>
    <row r="29" spans="1:19" x14ac:dyDescent="0.25">
      <c r="A29" s="52"/>
      <c r="B29" s="52"/>
      <c r="C29" s="52"/>
      <c r="D29" s="52"/>
      <c r="E29" s="52"/>
      <c r="F29" s="52" t="s">
        <v>32</v>
      </c>
      <c r="G29" s="52"/>
      <c r="H29" s="52"/>
      <c r="I29" s="52"/>
      <c r="J29" s="52"/>
      <c r="K29" s="52"/>
      <c r="L29" s="70"/>
      <c r="M29" s="52"/>
      <c r="N29" s="52"/>
      <c r="O29" s="52"/>
      <c r="P29" s="52"/>
      <c r="Q29" s="71"/>
      <c r="R29" s="71"/>
      <c r="S29" s="71"/>
    </row>
    <row r="30" spans="1:19" x14ac:dyDescent="0.25">
      <c r="A30" s="52"/>
      <c r="B30" s="52"/>
      <c r="C30" s="52"/>
      <c r="D30" s="52"/>
      <c r="E30" s="52"/>
      <c r="F30" s="52"/>
      <c r="G30" s="52" t="s">
        <v>34</v>
      </c>
      <c r="H30" s="52"/>
      <c r="I30" s="52"/>
      <c r="J30" s="52"/>
      <c r="K30" s="52"/>
      <c r="L30" s="70"/>
      <c r="M30" s="52"/>
      <c r="N30" s="52"/>
      <c r="O30" s="52"/>
      <c r="P30" s="52"/>
      <c r="Q30" s="71"/>
      <c r="R30" s="71"/>
      <c r="S30" s="71"/>
    </row>
    <row r="31" spans="1:19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 t="s">
        <v>64</v>
      </c>
      <c r="L31" s="72">
        <v>42522</v>
      </c>
      <c r="M31" s="54" t="s">
        <v>406</v>
      </c>
      <c r="N31" s="54"/>
      <c r="O31" s="54" t="s">
        <v>407</v>
      </c>
      <c r="P31" s="54" t="s">
        <v>67</v>
      </c>
      <c r="Q31" s="53"/>
      <c r="R31" s="53">
        <v>3148.98</v>
      </c>
      <c r="S31" s="53">
        <v>-3148.98</v>
      </c>
    </row>
    <row r="32" spans="1:19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 t="s">
        <v>64</v>
      </c>
      <c r="L32" s="72">
        <v>42522</v>
      </c>
      <c r="M32" s="54" t="s">
        <v>406</v>
      </c>
      <c r="N32" s="54"/>
      <c r="O32" s="54" t="s">
        <v>407</v>
      </c>
      <c r="P32" s="54" t="s">
        <v>67</v>
      </c>
      <c r="Q32" s="53"/>
      <c r="R32" s="53">
        <v>240.9</v>
      </c>
      <c r="S32" s="53">
        <v>-3389.88</v>
      </c>
    </row>
    <row r="33" spans="1:19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 t="s">
        <v>64</v>
      </c>
      <c r="L33" s="72">
        <v>42536</v>
      </c>
      <c r="M33" s="54" t="s">
        <v>408</v>
      </c>
      <c r="N33" s="54"/>
      <c r="O33" s="54" t="s">
        <v>161</v>
      </c>
      <c r="P33" s="54" t="s">
        <v>67</v>
      </c>
      <c r="Q33" s="53">
        <v>159.38</v>
      </c>
      <c r="R33" s="53"/>
      <c r="S33" s="53">
        <v>-3230.5</v>
      </c>
    </row>
    <row r="34" spans="1:19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 t="s">
        <v>64</v>
      </c>
      <c r="L34" s="72">
        <v>42536</v>
      </c>
      <c r="M34" s="54" t="s">
        <v>408</v>
      </c>
      <c r="N34" s="54"/>
      <c r="O34" s="54" t="s">
        <v>162</v>
      </c>
      <c r="P34" s="54" t="s">
        <v>67</v>
      </c>
      <c r="Q34" s="53">
        <v>192.31</v>
      </c>
      <c r="R34" s="53"/>
      <c r="S34" s="53">
        <v>-3038.19</v>
      </c>
    </row>
    <row r="35" spans="1:19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 t="s">
        <v>64</v>
      </c>
      <c r="L35" s="72">
        <v>42536</v>
      </c>
      <c r="M35" s="54" t="s">
        <v>408</v>
      </c>
      <c r="N35" s="54"/>
      <c r="O35" s="54" t="s">
        <v>163</v>
      </c>
      <c r="P35" s="54" t="s">
        <v>67</v>
      </c>
      <c r="Q35" s="53">
        <v>1891.03</v>
      </c>
      <c r="R35" s="53"/>
      <c r="S35" s="53">
        <v>-1147.1600000000001</v>
      </c>
    </row>
    <row r="36" spans="1:19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 t="s">
        <v>64</v>
      </c>
      <c r="L36" s="72">
        <v>42551</v>
      </c>
      <c r="M36" s="54" t="s">
        <v>409</v>
      </c>
      <c r="N36" s="54"/>
      <c r="O36" s="54"/>
      <c r="P36" s="54" t="s">
        <v>67</v>
      </c>
      <c r="Q36" s="53">
        <v>28.37</v>
      </c>
      <c r="R36" s="53"/>
      <c r="S36" s="53">
        <v>-1118.79</v>
      </c>
    </row>
    <row r="37" spans="1:19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 t="s">
        <v>64</v>
      </c>
      <c r="L37" s="72">
        <v>42551</v>
      </c>
      <c r="M37" s="54" t="s">
        <v>410</v>
      </c>
      <c r="N37" s="54"/>
      <c r="O37" s="54"/>
      <c r="P37" s="54" t="s">
        <v>67</v>
      </c>
      <c r="Q37" s="53">
        <v>3549.48</v>
      </c>
      <c r="R37" s="53"/>
      <c r="S37" s="53">
        <v>2430.69</v>
      </c>
    </row>
    <row r="38" spans="1:19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 t="s">
        <v>64</v>
      </c>
      <c r="L38" s="72">
        <v>42551</v>
      </c>
      <c r="M38" s="54" t="s">
        <v>410</v>
      </c>
      <c r="N38" s="54"/>
      <c r="O38" s="54"/>
      <c r="P38" s="54" t="s">
        <v>67</v>
      </c>
      <c r="Q38" s="53">
        <v>271.54000000000002</v>
      </c>
      <c r="R38" s="53"/>
      <c r="S38" s="53">
        <v>2702.23</v>
      </c>
    </row>
    <row r="39" spans="1:19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 t="s">
        <v>64</v>
      </c>
      <c r="L39" s="72">
        <v>42551</v>
      </c>
      <c r="M39" s="54" t="s">
        <v>411</v>
      </c>
      <c r="N39" s="54"/>
      <c r="O39" s="54" t="s">
        <v>161</v>
      </c>
      <c r="P39" s="54" t="s">
        <v>67</v>
      </c>
      <c r="Q39" s="53">
        <v>159.38</v>
      </c>
      <c r="R39" s="53"/>
      <c r="S39" s="53">
        <v>2861.61</v>
      </c>
    </row>
    <row r="40" spans="1:19" ht="15.75" thickBot="1" x14ac:dyDescent="0.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 t="s">
        <v>64</v>
      </c>
      <c r="L40" s="72">
        <v>42551</v>
      </c>
      <c r="M40" s="54" t="s">
        <v>411</v>
      </c>
      <c r="N40" s="54"/>
      <c r="O40" s="54" t="s">
        <v>163</v>
      </c>
      <c r="P40" s="54" t="s">
        <v>67</v>
      </c>
      <c r="Q40" s="73">
        <v>2083.34</v>
      </c>
      <c r="R40" s="73"/>
      <c r="S40" s="73">
        <v>4944.95</v>
      </c>
    </row>
    <row r="41" spans="1:19" x14ac:dyDescent="0.25">
      <c r="A41" s="54"/>
      <c r="B41" s="54"/>
      <c r="C41" s="54"/>
      <c r="D41" s="54"/>
      <c r="E41" s="54"/>
      <c r="F41" s="54"/>
      <c r="G41" s="54" t="s">
        <v>193</v>
      </c>
      <c r="H41" s="54"/>
      <c r="I41" s="54"/>
      <c r="J41" s="54"/>
      <c r="K41" s="54"/>
      <c r="L41" s="72"/>
      <c r="M41" s="54"/>
      <c r="N41" s="54"/>
      <c r="O41" s="54"/>
      <c r="P41" s="54"/>
      <c r="Q41" s="53">
        <f>ROUND(SUM(Q30:Q40),5)</f>
        <v>8334.83</v>
      </c>
      <c r="R41" s="53">
        <f>ROUND(SUM(R30:R40),5)</f>
        <v>3389.88</v>
      </c>
      <c r="S41" s="53">
        <f>S40</f>
        <v>4944.95</v>
      </c>
    </row>
    <row r="42" spans="1:19" x14ac:dyDescent="0.25">
      <c r="A42" s="52"/>
      <c r="B42" s="52"/>
      <c r="C42" s="52"/>
      <c r="D42" s="52"/>
      <c r="E42" s="52"/>
      <c r="F42" s="52"/>
      <c r="G42" s="52" t="s">
        <v>35</v>
      </c>
      <c r="H42" s="52"/>
      <c r="I42" s="52"/>
      <c r="J42" s="52"/>
      <c r="K42" s="52"/>
      <c r="L42" s="70"/>
      <c r="M42" s="52"/>
      <c r="N42" s="52"/>
      <c r="O42" s="52"/>
      <c r="P42" s="52"/>
      <c r="Q42" s="71"/>
      <c r="R42" s="71"/>
      <c r="S42" s="71"/>
    </row>
    <row r="43" spans="1:19" ht="15.75" thickBot="1" x14ac:dyDescent="0.3">
      <c r="A43" s="74"/>
      <c r="B43" s="74"/>
      <c r="C43" s="74"/>
      <c r="D43" s="74"/>
      <c r="E43" s="74"/>
      <c r="F43" s="74"/>
      <c r="G43" s="74"/>
      <c r="H43" s="74"/>
      <c r="I43" s="54"/>
      <c r="J43" s="54"/>
      <c r="K43" s="54" t="s">
        <v>194</v>
      </c>
      <c r="L43" s="72">
        <v>42548</v>
      </c>
      <c r="M43" s="54" t="s">
        <v>195</v>
      </c>
      <c r="N43" s="54" t="s">
        <v>196</v>
      </c>
      <c r="O43" s="54" t="s">
        <v>197</v>
      </c>
      <c r="P43" s="54" t="s">
        <v>203</v>
      </c>
      <c r="Q43" s="73">
        <v>16</v>
      </c>
      <c r="R43" s="73"/>
      <c r="S43" s="73">
        <v>16</v>
      </c>
    </row>
    <row r="44" spans="1:19" x14ac:dyDescent="0.25">
      <c r="A44" s="54"/>
      <c r="B44" s="54"/>
      <c r="C44" s="54"/>
      <c r="D44" s="54"/>
      <c r="E44" s="54"/>
      <c r="F44" s="54"/>
      <c r="G44" s="54" t="s">
        <v>204</v>
      </c>
      <c r="H44" s="54"/>
      <c r="I44" s="54"/>
      <c r="J44" s="54"/>
      <c r="K44" s="54"/>
      <c r="L44" s="72"/>
      <c r="M44" s="54"/>
      <c r="N44" s="54"/>
      <c r="O44" s="54"/>
      <c r="P44" s="54"/>
      <c r="Q44" s="53">
        <f>ROUND(SUM(Q42:Q43),5)</f>
        <v>16</v>
      </c>
      <c r="R44" s="53">
        <f>ROUND(SUM(R42:R43),5)</f>
        <v>0</v>
      </c>
      <c r="S44" s="53">
        <f>S43</f>
        <v>16</v>
      </c>
    </row>
    <row r="45" spans="1:19" x14ac:dyDescent="0.25">
      <c r="A45" s="52"/>
      <c r="B45" s="52"/>
      <c r="C45" s="52"/>
      <c r="D45" s="52"/>
      <c r="E45" s="52"/>
      <c r="F45" s="52"/>
      <c r="G45" s="52" t="s">
        <v>36</v>
      </c>
      <c r="H45" s="52"/>
      <c r="I45" s="52"/>
      <c r="J45" s="52"/>
      <c r="K45" s="52"/>
      <c r="L45" s="70"/>
      <c r="M45" s="52"/>
      <c r="N45" s="52"/>
      <c r="O45" s="52"/>
      <c r="P45" s="52"/>
      <c r="Q45" s="71"/>
      <c r="R45" s="71"/>
      <c r="S45" s="71"/>
    </row>
    <row r="46" spans="1:19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 t="s">
        <v>194</v>
      </c>
      <c r="L46" s="72">
        <v>42522</v>
      </c>
      <c r="M46" s="54" t="s">
        <v>412</v>
      </c>
      <c r="N46" s="54" t="s">
        <v>206</v>
      </c>
      <c r="O46" s="54"/>
      <c r="P46" s="54" t="s">
        <v>198</v>
      </c>
      <c r="Q46" s="53">
        <v>300</v>
      </c>
      <c r="R46" s="53"/>
      <c r="S46" s="53">
        <v>300</v>
      </c>
    </row>
    <row r="47" spans="1:19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 t="s">
        <v>194</v>
      </c>
      <c r="L47" s="72">
        <v>42522</v>
      </c>
      <c r="M47" s="54" t="s">
        <v>412</v>
      </c>
      <c r="N47" s="54" t="s">
        <v>206</v>
      </c>
      <c r="O47" s="54"/>
      <c r="P47" s="54" t="s">
        <v>84</v>
      </c>
      <c r="Q47" s="53">
        <v>875</v>
      </c>
      <c r="R47" s="53"/>
      <c r="S47" s="53">
        <v>1175</v>
      </c>
    </row>
    <row r="48" spans="1:19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 t="s">
        <v>194</v>
      </c>
      <c r="L48" s="72">
        <v>42536</v>
      </c>
      <c r="M48" s="54" t="s">
        <v>413</v>
      </c>
      <c r="N48" s="54" t="s">
        <v>206</v>
      </c>
      <c r="O48" s="54"/>
      <c r="P48" s="54" t="s">
        <v>198</v>
      </c>
      <c r="Q48" s="53">
        <v>300</v>
      </c>
      <c r="R48" s="53"/>
      <c r="S48" s="53">
        <v>1475</v>
      </c>
    </row>
    <row r="49" spans="1:19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 t="s">
        <v>194</v>
      </c>
      <c r="L49" s="72">
        <v>42536</v>
      </c>
      <c r="M49" s="54" t="s">
        <v>413</v>
      </c>
      <c r="N49" s="54" t="s">
        <v>206</v>
      </c>
      <c r="O49" s="54"/>
      <c r="P49" s="54" t="s">
        <v>84</v>
      </c>
      <c r="Q49" s="53">
        <v>875</v>
      </c>
      <c r="R49" s="53"/>
      <c r="S49" s="53">
        <v>2350</v>
      </c>
    </row>
    <row r="50" spans="1:19" ht="15.75" thickBot="1" x14ac:dyDescent="0.3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 t="s">
        <v>194</v>
      </c>
      <c r="L50" s="72">
        <v>42542</v>
      </c>
      <c r="M50" s="54" t="s">
        <v>414</v>
      </c>
      <c r="N50" s="54" t="s">
        <v>415</v>
      </c>
      <c r="O50" s="54" t="s">
        <v>416</v>
      </c>
      <c r="P50" s="54" t="s">
        <v>67</v>
      </c>
      <c r="Q50" s="73">
        <v>1200</v>
      </c>
      <c r="R50" s="73"/>
      <c r="S50" s="73">
        <v>3550</v>
      </c>
    </row>
    <row r="51" spans="1:19" x14ac:dyDescent="0.25">
      <c r="A51" s="54"/>
      <c r="B51" s="54"/>
      <c r="C51" s="54"/>
      <c r="D51" s="54"/>
      <c r="E51" s="54"/>
      <c r="F51" s="54"/>
      <c r="G51" s="54" t="s">
        <v>235</v>
      </c>
      <c r="H51" s="54"/>
      <c r="I51" s="54"/>
      <c r="J51" s="54"/>
      <c r="K51" s="54"/>
      <c r="L51" s="72"/>
      <c r="M51" s="54"/>
      <c r="N51" s="54"/>
      <c r="O51" s="54"/>
      <c r="P51" s="54"/>
      <c r="Q51" s="53">
        <f>ROUND(SUM(Q45:Q50),5)</f>
        <v>3550</v>
      </c>
      <c r="R51" s="53">
        <f>ROUND(SUM(R45:R50),5)</f>
        <v>0</v>
      </c>
      <c r="S51" s="53">
        <f>S50</f>
        <v>3550</v>
      </c>
    </row>
    <row r="52" spans="1:19" x14ac:dyDescent="0.25">
      <c r="A52" s="52"/>
      <c r="B52" s="52"/>
      <c r="C52" s="52"/>
      <c r="D52" s="52"/>
      <c r="E52" s="52"/>
      <c r="F52" s="52"/>
      <c r="G52" s="52" t="s">
        <v>37</v>
      </c>
      <c r="H52" s="52"/>
      <c r="I52" s="52"/>
      <c r="J52" s="52"/>
      <c r="K52" s="52"/>
      <c r="L52" s="70"/>
      <c r="M52" s="52"/>
      <c r="N52" s="52"/>
      <c r="O52" s="52"/>
      <c r="P52" s="52"/>
      <c r="Q52" s="71"/>
      <c r="R52" s="71"/>
      <c r="S52" s="71"/>
    </row>
    <row r="53" spans="1:19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 t="s">
        <v>194</v>
      </c>
      <c r="L53" s="72">
        <v>42522</v>
      </c>
      <c r="M53" s="54" t="s">
        <v>412</v>
      </c>
      <c r="N53" s="54" t="s">
        <v>417</v>
      </c>
      <c r="O53" s="54"/>
      <c r="P53" s="54" t="s">
        <v>81</v>
      </c>
      <c r="Q53" s="53">
        <v>250</v>
      </c>
      <c r="R53" s="53"/>
      <c r="S53" s="53">
        <v>250</v>
      </c>
    </row>
    <row r="54" spans="1:19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 t="s">
        <v>194</v>
      </c>
      <c r="L54" s="72">
        <v>42522</v>
      </c>
      <c r="M54" s="54" t="s">
        <v>412</v>
      </c>
      <c r="N54" s="54" t="s">
        <v>418</v>
      </c>
      <c r="O54" s="54"/>
      <c r="P54" s="54" t="s">
        <v>67</v>
      </c>
      <c r="Q54" s="53">
        <v>191</v>
      </c>
      <c r="R54" s="53"/>
      <c r="S54" s="53">
        <v>441</v>
      </c>
    </row>
    <row r="55" spans="1:19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 t="s">
        <v>194</v>
      </c>
      <c r="L55" s="72">
        <v>42522</v>
      </c>
      <c r="M55" s="54" t="s">
        <v>419</v>
      </c>
      <c r="N55" s="54" t="s">
        <v>254</v>
      </c>
      <c r="O55" s="54"/>
      <c r="P55" s="54" t="s">
        <v>67</v>
      </c>
      <c r="Q55" s="53">
        <v>925</v>
      </c>
      <c r="R55" s="53"/>
      <c r="S55" s="53">
        <v>1366</v>
      </c>
    </row>
    <row r="56" spans="1:19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 t="s">
        <v>194</v>
      </c>
      <c r="L56" s="72">
        <v>42528</v>
      </c>
      <c r="M56" s="54" t="s">
        <v>420</v>
      </c>
      <c r="N56" s="54" t="s">
        <v>421</v>
      </c>
      <c r="O56" s="54" t="s">
        <v>422</v>
      </c>
      <c r="P56" s="54" t="s">
        <v>400</v>
      </c>
      <c r="Q56" s="53">
        <v>708.7</v>
      </c>
      <c r="R56" s="53"/>
      <c r="S56" s="53">
        <v>2074.6999999999998</v>
      </c>
    </row>
    <row r="57" spans="1:19" ht="15.75" thickBot="1" x14ac:dyDescent="0.3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 t="s">
        <v>194</v>
      </c>
      <c r="L57" s="72">
        <v>42537</v>
      </c>
      <c r="M57" s="54" t="s">
        <v>423</v>
      </c>
      <c r="N57" s="54" t="s">
        <v>424</v>
      </c>
      <c r="O57" s="54"/>
      <c r="P57" s="54" t="s">
        <v>67</v>
      </c>
      <c r="Q57" s="73">
        <v>1225</v>
      </c>
      <c r="R57" s="73"/>
      <c r="S57" s="73">
        <v>3299.7</v>
      </c>
    </row>
    <row r="58" spans="1:19" x14ac:dyDescent="0.25">
      <c r="A58" s="54"/>
      <c r="B58" s="54"/>
      <c r="C58" s="54"/>
      <c r="D58" s="54"/>
      <c r="E58" s="54"/>
      <c r="F58" s="54"/>
      <c r="G58" s="54" t="s">
        <v>263</v>
      </c>
      <c r="H58" s="54"/>
      <c r="I58" s="54"/>
      <c r="J58" s="54"/>
      <c r="K58" s="54"/>
      <c r="L58" s="72"/>
      <c r="M58" s="54"/>
      <c r="N58" s="54"/>
      <c r="O58" s="54"/>
      <c r="P58" s="54"/>
      <c r="Q58" s="53">
        <f>ROUND(SUM(Q52:Q57),5)</f>
        <v>3299.7</v>
      </c>
      <c r="R58" s="53">
        <f>ROUND(SUM(R52:R57),5)</f>
        <v>0</v>
      </c>
      <c r="S58" s="53">
        <f>S57</f>
        <v>3299.7</v>
      </c>
    </row>
    <row r="59" spans="1:19" x14ac:dyDescent="0.25">
      <c r="A59" s="52"/>
      <c r="B59" s="52"/>
      <c r="C59" s="52"/>
      <c r="D59" s="52"/>
      <c r="E59" s="52"/>
      <c r="F59" s="52"/>
      <c r="G59" s="52" t="s">
        <v>38</v>
      </c>
      <c r="H59" s="52"/>
      <c r="I59" s="52"/>
      <c r="J59" s="52"/>
      <c r="K59" s="52"/>
      <c r="L59" s="70"/>
      <c r="M59" s="52"/>
      <c r="N59" s="52"/>
      <c r="O59" s="52"/>
      <c r="P59" s="52"/>
      <c r="Q59" s="71"/>
      <c r="R59" s="71"/>
      <c r="S59" s="71"/>
    </row>
    <row r="60" spans="1:19" ht="15.75" thickBot="1" x14ac:dyDescent="0.3">
      <c r="A60" s="74"/>
      <c r="B60" s="74"/>
      <c r="C60" s="74"/>
      <c r="D60" s="74"/>
      <c r="E60" s="74"/>
      <c r="F60" s="74"/>
      <c r="G60" s="74"/>
      <c r="H60" s="74"/>
      <c r="I60" s="54"/>
      <c r="J60" s="54"/>
      <c r="K60" s="54" t="s">
        <v>194</v>
      </c>
      <c r="L60" s="72">
        <v>42548</v>
      </c>
      <c r="M60" s="54" t="s">
        <v>195</v>
      </c>
      <c r="N60" s="54" t="s">
        <v>196</v>
      </c>
      <c r="O60" s="54" t="s">
        <v>425</v>
      </c>
      <c r="P60" s="54" t="s">
        <v>399</v>
      </c>
      <c r="Q60" s="73">
        <v>360</v>
      </c>
      <c r="R60" s="73"/>
      <c r="S60" s="73">
        <v>360</v>
      </c>
    </row>
    <row r="61" spans="1:19" x14ac:dyDescent="0.25">
      <c r="A61" s="54"/>
      <c r="B61" s="54"/>
      <c r="C61" s="54"/>
      <c r="D61" s="54"/>
      <c r="E61" s="54"/>
      <c r="F61" s="54"/>
      <c r="G61" s="54" t="s">
        <v>268</v>
      </c>
      <c r="H61" s="54"/>
      <c r="I61" s="54"/>
      <c r="J61" s="54"/>
      <c r="K61" s="54"/>
      <c r="L61" s="72"/>
      <c r="M61" s="54"/>
      <c r="N61" s="54"/>
      <c r="O61" s="54"/>
      <c r="P61" s="54"/>
      <c r="Q61" s="53">
        <f>ROUND(SUM(Q59:Q60),5)</f>
        <v>360</v>
      </c>
      <c r="R61" s="53">
        <f>ROUND(SUM(R59:R60),5)</f>
        <v>0</v>
      </c>
      <c r="S61" s="53">
        <f>S60</f>
        <v>360</v>
      </c>
    </row>
    <row r="62" spans="1:19" x14ac:dyDescent="0.25">
      <c r="A62" s="52"/>
      <c r="B62" s="52"/>
      <c r="C62" s="52"/>
      <c r="D62" s="52"/>
      <c r="E62" s="52"/>
      <c r="F62" s="52"/>
      <c r="G62" s="52" t="s">
        <v>39</v>
      </c>
      <c r="H62" s="52"/>
      <c r="I62" s="52"/>
      <c r="J62" s="52"/>
      <c r="K62" s="52"/>
      <c r="L62" s="70"/>
      <c r="M62" s="52"/>
      <c r="N62" s="52"/>
      <c r="O62" s="52"/>
      <c r="P62" s="52"/>
      <c r="Q62" s="71"/>
      <c r="R62" s="71"/>
      <c r="S62" s="71"/>
    </row>
    <row r="63" spans="1:19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 t="s">
        <v>194</v>
      </c>
      <c r="L63" s="72">
        <v>42536</v>
      </c>
      <c r="M63" s="54" t="s">
        <v>426</v>
      </c>
      <c r="N63" s="54" t="s">
        <v>149</v>
      </c>
      <c r="O63" s="54" t="s">
        <v>427</v>
      </c>
      <c r="P63" s="54" t="s">
        <v>99</v>
      </c>
      <c r="Q63" s="53">
        <v>5652</v>
      </c>
      <c r="R63" s="53"/>
      <c r="S63" s="53">
        <v>5652</v>
      </c>
    </row>
    <row r="64" spans="1:19" ht="15.75" thickBot="1" x14ac:dyDescent="0.3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 t="s">
        <v>194</v>
      </c>
      <c r="L64" s="72">
        <v>42548</v>
      </c>
      <c r="M64" s="54" t="s">
        <v>195</v>
      </c>
      <c r="N64" s="54" t="s">
        <v>196</v>
      </c>
      <c r="O64" s="54" t="s">
        <v>428</v>
      </c>
      <c r="P64" s="54" t="s">
        <v>203</v>
      </c>
      <c r="Q64" s="73">
        <v>14.99</v>
      </c>
      <c r="R64" s="73"/>
      <c r="S64" s="73">
        <v>5666.99</v>
      </c>
    </row>
    <row r="65" spans="1:19" x14ac:dyDescent="0.25">
      <c r="A65" s="54"/>
      <c r="B65" s="54"/>
      <c r="C65" s="54"/>
      <c r="D65" s="54"/>
      <c r="E65" s="54"/>
      <c r="F65" s="54"/>
      <c r="G65" s="54" t="s">
        <v>278</v>
      </c>
      <c r="H65" s="54"/>
      <c r="I65" s="54"/>
      <c r="J65" s="54"/>
      <c r="K65" s="54"/>
      <c r="L65" s="72"/>
      <c r="M65" s="54"/>
      <c r="N65" s="54"/>
      <c r="O65" s="54"/>
      <c r="P65" s="54"/>
      <c r="Q65" s="53">
        <f>ROUND(SUM(Q62:Q64),5)</f>
        <v>5666.99</v>
      </c>
      <c r="R65" s="53">
        <f>ROUND(SUM(R62:R64),5)</f>
        <v>0</v>
      </c>
      <c r="S65" s="53">
        <f>S64</f>
        <v>5666.99</v>
      </c>
    </row>
    <row r="66" spans="1:19" x14ac:dyDescent="0.25">
      <c r="A66" s="52"/>
      <c r="B66" s="52"/>
      <c r="C66" s="52"/>
      <c r="D66" s="52"/>
      <c r="E66" s="52"/>
      <c r="F66" s="52"/>
      <c r="G66" s="52" t="s">
        <v>42</v>
      </c>
      <c r="H66" s="52"/>
      <c r="I66" s="52"/>
      <c r="J66" s="52"/>
      <c r="K66" s="52"/>
      <c r="L66" s="70"/>
      <c r="M66" s="52"/>
      <c r="N66" s="52"/>
      <c r="O66" s="52"/>
      <c r="P66" s="52"/>
      <c r="Q66" s="71"/>
      <c r="R66" s="71"/>
      <c r="S66" s="71"/>
    </row>
    <row r="67" spans="1:19" ht="15.75" thickBot="1" x14ac:dyDescent="0.3">
      <c r="A67" s="74"/>
      <c r="B67" s="74"/>
      <c r="C67" s="74"/>
      <c r="D67" s="74"/>
      <c r="E67" s="74"/>
      <c r="F67" s="74"/>
      <c r="G67" s="74"/>
      <c r="H67" s="74"/>
      <c r="I67" s="54"/>
      <c r="J67" s="54"/>
      <c r="K67" s="54" t="s">
        <v>64</v>
      </c>
      <c r="L67" s="72">
        <v>42551</v>
      </c>
      <c r="M67" s="54" t="s">
        <v>429</v>
      </c>
      <c r="N67" s="54"/>
      <c r="O67" s="54" t="s">
        <v>430</v>
      </c>
      <c r="P67" s="54" t="s">
        <v>67</v>
      </c>
      <c r="Q67" s="73">
        <v>1.4</v>
      </c>
      <c r="R67" s="73"/>
      <c r="S67" s="73">
        <v>1.4</v>
      </c>
    </row>
    <row r="68" spans="1:19" x14ac:dyDescent="0.25">
      <c r="A68" s="54"/>
      <c r="B68" s="54"/>
      <c r="C68" s="54"/>
      <c r="D68" s="54"/>
      <c r="E68" s="54"/>
      <c r="F68" s="54"/>
      <c r="G68" s="54" t="s">
        <v>294</v>
      </c>
      <c r="H68" s="54"/>
      <c r="I68" s="54"/>
      <c r="J68" s="54"/>
      <c r="K68" s="54"/>
      <c r="L68" s="72"/>
      <c r="M68" s="54"/>
      <c r="N68" s="54"/>
      <c r="O68" s="54"/>
      <c r="P68" s="54"/>
      <c r="Q68" s="53">
        <f>ROUND(SUM(Q66:Q67),5)</f>
        <v>1.4</v>
      </c>
      <c r="R68" s="53">
        <f>ROUND(SUM(R66:R67),5)</f>
        <v>0</v>
      </c>
      <c r="S68" s="53">
        <f>S67</f>
        <v>1.4</v>
      </c>
    </row>
    <row r="69" spans="1:19" x14ac:dyDescent="0.25">
      <c r="A69" s="52"/>
      <c r="B69" s="52"/>
      <c r="C69" s="52"/>
      <c r="D69" s="52"/>
      <c r="E69" s="52"/>
      <c r="F69" s="52"/>
      <c r="G69" s="52" t="s">
        <v>43</v>
      </c>
      <c r="H69" s="52"/>
      <c r="I69" s="52"/>
      <c r="J69" s="52"/>
      <c r="K69" s="52"/>
      <c r="L69" s="70"/>
      <c r="M69" s="52"/>
      <c r="N69" s="52"/>
      <c r="O69" s="52"/>
      <c r="P69" s="52"/>
      <c r="Q69" s="71"/>
      <c r="R69" s="71"/>
      <c r="S69" s="71"/>
    </row>
    <row r="70" spans="1:19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 t="s">
        <v>194</v>
      </c>
      <c r="L70" s="72">
        <v>42548</v>
      </c>
      <c r="M70" s="54" t="s">
        <v>431</v>
      </c>
      <c r="N70" s="54" t="s">
        <v>302</v>
      </c>
      <c r="O70" s="54" t="s">
        <v>432</v>
      </c>
      <c r="P70" s="54" t="s">
        <v>67</v>
      </c>
      <c r="Q70" s="53">
        <v>4</v>
      </c>
      <c r="R70" s="53"/>
      <c r="S70" s="53">
        <v>4</v>
      </c>
    </row>
    <row r="71" spans="1:19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 t="s">
        <v>194</v>
      </c>
      <c r="L71" s="72">
        <v>42548</v>
      </c>
      <c r="M71" s="54" t="s">
        <v>195</v>
      </c>
      <c r="N71" s="54" t="s">
        <v>196</v>
      </c>
      <c r="O71" s="54" t="s">
        <v>433</v>
      </c>
      <c r="P71" s="54" t="s">
        <v>203</v>
      </c>
      <c r="Q71" s="53">
        <v>28</v>
      </c>
      <c r="R71" s="53"/>
      <c r="S71" s="53">
        <v>32</v>
      </c>
    </row>
    <row r="72" spans="1:19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 t="s">
        <v>194</v>
      </c>
      <c r="L72" s="72">
        <v>42548</v>
      </c>
      <c r="M72" s="54" t="s">
        <v>195</v>
      </c>
      <c r="N72" s="54" t="s">
        <v>196</v>
      </c>
      <c r="O72" s="54" t="s">
        <v>434</v>
      </c>
      <c r="P72" s="54" t="s">
        <v>203</v>
      </c>
      <c r="Q72" s="53">
        <v>201.35</v>
      </c>
      <c r="R72" s="53"/>
      <c r="S72" s="53">
        <v>233.35</v>
      </c>
    </row>
    <row r="73" spans="1:19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 t="s">
        <v>194</v>
      </c>
      <c r="L73" s="72">
        <v>42548</v>
      </c>
      <c r="M73" s="54" t="s">
        <v>195</v>
      </c>
      <c r="N73" s="54" t="s">
        <v>196</v>
      </c>
      <c r="O73" s="54" t="s">
        <v>435</v>
      </c>
      <c r="P73" s="54" t="s">
        <v>203</v>
      </c>
      <c r="Q73" s="53">
        <v>153.32</v>
      </c>
      <c r="R73" s="53"/>
      <c r="S73" s="53">
        <v>386.67</v>
      </c>
    </row>
    <row r="74" spans="1:19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 t="s">
        <v>194</v>
      </c>
      <c r="L74" s="72">
        <v>42548</v>
      </c>
      <c r="M74" s="54" t="s">
        <v>195</v>
      </c>
      <c r="N74" s="54" t="s">
        <v>196</v>
      </c>
      <c r="O74" s="54" t="s">
        <v>436</v>
      </c>
      <c r="P74" s="54" t="s">
        <v>203</v>
      </c>
      <c r="Q74" s="53">
        <v>67.23</v>
      </c>
      <c r="R74" s="53"/>
      <c r="S74" s="53">
        <v>453.9</v>
      </c>
    </row>
    <row r="75" spans="1:19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 t="s">
        <v>194</v>
      </c>
      <c r="L75" s="72">
        <v>42548</v>
      </c>
      <c r="M75" s="54" t="s">
        <v>195</v>
      </c>
      <c r="N75" s="54" t="s">
        <v>196</v>
      </c>
      <c r="O75" s="54" t="s">
        <v>437</v>
      </c>
      <c r="P75" s="54" t="s">
        <v>203</v>
      </c>
      <c r="Q75" s="53">
        <v>28</v>
      </c>
      <c r="R75" s="53"/>
      <c r="S75" s="53">
        <v>481.9</v>
      </c>
    </row>
    <row r="76" spans="1:19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 t="s">
        <v>194</v>
      </c>
      <c r="L76" s="72">
        <v>42548</v>
      </c>
      <c r="M76" s="54" t="s">
        <v>195</v>
      </c>
      <c r="N76" s="54" t="s">
        <v>196</v>
      </c>
      <c r="O76" s="54" t="s">
        <v>438</v>
      </c>
      <c r="P76" s="54" t="s">
        <v>203</v>
      </c>
      <c r="Q76" s="53">
        <v>479.66</v>
      </c>
      <c r="R76" s="53"/>
      <c r="S76" s="53">
        <v>961.56</v>
      </c>
    </row>
    <row r="77" spans="1:19" ht="15.75" thickBot="1" x14ac:dyDescent="0.3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 t="s">
        <v>194</v>
      </c>
      <c r="L77" s="72">
        <v>42548</v>
      </c>
      <c r="M77" s="54" t="s">
        <v>195</v>
      </c>
      <c r="N77" s="54" t="s">
        <v>196</v>
      </c>
      <c r="O77" s="54" t="s">
        <v>439</v>
      </c>
      <c r="P77" s="54" t="s">
        <v>399</v>
      </c>
      <c r="Q77" s="73">
        <v>558.94000000000005</v>
      </c>
      <c r="R77" s="73"/>
      <c r="S77" s="73">
        <v>1520.5</v>
      </c>
    </row>
    <row r="78" spans="1:19" x14ac:dyDescent="0.25">
      <c r="A78" s="54"/>
      <c r="B78" s="54"/>
      <c r="C78" s="54"/>
      <c r="D78" s="54"/>
      <c r="E78" s="54"/>
      <c r="F78" s="54"/>
      <c r="G78" s="54" t="s">
        <v>314</v>
      </c>
      <c r="H78" s="54"/>
      <c r="I78" s="54"/>
      <c r="J78" s="54"/>
      <c r="K78" s="54"/>
      <c r="L78" s="72"/>
      <c r="M78" s="54"/>
      <c r="N78" s="54"/>
      <c r="O78" s="54"/>
      <c r="P78" s="54"/>
      <c r="Q78" s="53">
        <f>ROUND(SUM(Q69:Q77),5)</f>
        <v>1520.5</v>
      </c>
      <c r="R78" s="53">
        <f>ROUND(SUM(R69:R77),5)</f>
        <v>0</v>
      </c>
      <c r="S78" s="53">
        <f>S77</f>
        <v>1520.5</v>
      </c>
    </row>
    <row r="79" spans="1:19" x14ac:dyDescent="0.25">
      <c r="A79" s="52"/>
      <c r="B79" s="52"/>
      <c r="C79" s="52"/>
      <c r="D79" s="52"/>
      <c r="E79" s="52"/>
      <c r="F79" s="52"/>
      <c r="G79" s="52" t="s">
        <v>45</v>
      </c>
      <c r="H79" s="52"/>
      <c r="I79" s="52"/>
      <c r="J79" s="52"/>
      <c r="K79" s="52"/>
      <c r="L79" s="70"/>
      <c r="M79" s="52"/>
      <c r="N79" s="52"/>
      <c r="O79" s="52"/>
      <c r="P79" s="52"/>
      <c r="Q79" s="71"/>
      <c r="R79" s="71"/>
      <c r="S79" s="71"/>
    </row>
    <row r="80" spans="1:19" ht="15.75" thickBot="1" x14ac:dyDescent="0.3">
      <c r="A80" s="74"/>
      <c r="B80" s="74"/>
      <c r="C80" s="74"/>
      <c r="D80" s="74"/>
      <c r="E80" s="74"/>
      <c r="F80" s="74"/>
      <c r="G80" s="74"/>
      <c r="H80" s="74"/>
      <c r="I80" s="54"/>
      <c r="J80" s="54"/>
      <c r="K80" s="54" t="s">
        <v>194</v>
      </c>
      <c r="L80" s="72">
        <v>42548</v>
      </c>
      <c r="M80" s="54" t="s">
        <v>195</v>
      </c>
      <c r="N80" s="54" t="s">
        <v>196</v>
      </c>
      <c r="O80" s="54" t="s">
        <v>440</v>
      </c>
      <c r="P80" s="54" t="s">
        <v>399</v>
      </c>
      <c r="Q80" s="73">
        <v>189.99</v>
      </c>
      <c r="R80" s="73"/>
      <c r="S80" s="73">
        <v>189.99</v>
      </c>
    </row>
    <row r="81" spans="1:19" x14ac:dyDescent="0.25">
      <c r="A81" s="54"/>
      <c r="B81" s="54"/>
      <c r="C81" s="54"/>
      <c r="D81" s="54"/>
      <c r="E81" s="54"/>
      <c r="F81" s="54"/>
      <c r="G81" s="54" t="s">
        <v>322</v>
      </c>
      <c r="H81" s="54"/>
      <c r="I81" s="54"/>
      <c r="J81" s="54"/>
      <c r="K81" s="54"/>
      <c r="L81" s="72"/>
      <c r="M81" s="54"/>
      <c r="N81" s="54"/>
      <c r="O81" s="54"/>
      <c r="P81" s="54"/>
      <c r="Q81" s="53">
        <f>ROUND(SUM(Q79:Q80),5)</f>
        <v>189.99</v>
      </c>
      <c r="R81" s="53">
        <f>ROUND(SUM(R79:R80),5)</f>
        <v>0</v>
      </c>
      <c r="S81" s="53">
        <f>S80</f>
        <v>189.99</v>
      </c>
    </row>
    <row r="82" spans="1:19" x14ac:dyDescent="0.25">
      <c r="A82" s="52"/>
      <c r="B82" s="52"/>
      <c r="C82" s="52"/>
      <c r="D82" s="52"/>
      <c r="E82" s="52"/>
      <c r="F82" s="52"/>
      <c r="G82" s="52" t="s">
        <v>46</v>
      </c>
      <c r="H82" s="52"/>
      <c r="I82" s="52"/>
      <c r="J82" s="52"/>
      <c r="K82" s="52"/>
      <c r="L82" s="70"/>
      <c r="M82" s="52"/>
      <c r="N82" s="52"/>
      <c r="O82" s="52"/>
      <c r="P82" s="52"/>
      <c r="Q82" s="71"/>
      <c r="R82" s="71"/>
      <c r="S82" s="71"/>
    </row>
    <row r="83" spans="1:19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 t="s">
        <v>194</v>
      </c>
      <c r="L83" s="72">
        <v>42523</v>
      </c>
      <c r="M83" s="54" t="s">
        <v>441</v>
      </c>
      <c r="N83" s="54" t="s">
        <v>442</v>
      </c>
      <c r="O83" s="54"/>
      <c r="P83" s="54" t="s">
        <v>67</v>
      </c>
      <c r="Q83" s="53">
        <v>525</v>
      </c>
      <c r="R83" s="53"/>
      <c r="S83" s="53">
        <v>525</v>
      </c>
    </row>
    <row r="84" spans="1:19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 t="s">
        <v>194</v>
      </c>
      <c r="L84" s="72">
        <v>42548</v>
      </c>
      <c r="M84" s="54" t="s">
        <v>195</v>
      </c>
      <c r="N84" s="54" t="s">
        <v>196</v>
      </c>
      <c r="O84" s="54" t="s">
        <v>443</v>
      </c>
      <c r="P84" s="54" t="s">
        <v>399</v>
      </c>
      <c r="Q84" s="53">
        <v>481.2</v>
      </c>
      <c r="R84" s="53"/>
      <c r="S84" s="53">
        <v>1006.2</v>
      </c>
    </row>
    <row r="85" spans="1:19" ht="15.75" thickBot="1" x14ac:dyDescent="0.3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 t="s">
        <v>194</v>
      </c>
      <c r="L85" s="72">
        <v>42548</v>
      </c>
      <c r="M85" s="54" t="s">
        <v>195</v>
      </c>
      <c r="N85" s="54" t="s">
        <v>196</v>
      </c>
      <c r="O85" s="54" t="s">
        <v>444</v>
      </c>
      <c r="P85" s="54" t="s">
        <v>399</v>
      </c>
      <c r="Q85" s="53">
        <v>568</v>
      </c>
      <c r="R85" s="53"/>
      <c r="S85" s="53">
        <v>1574.2</v>
      </c>
    </row>
    <row r="86" spans="1:19" ht="15.75" thickBot="1" x14ac:dyDescent="0.3">
      <c r="A86" s="54"/>
      <c r="B86" s="54"/>
      <c r="C86" s="54"/>
      <c r="D86" s="54"/>
      <c r="E86" s="54"/>
      <c r="F86" s="54"/>
      <c r="G86" s="54" t="s">
        <v>388</v>
      </c>
      <c r="H86" s="54"/>
      <c r="I86" s="54"/>
      <c r="J86" s="54"/>
      <c r="K86" s="54"/>
      <c r="L86" s="72"/>
      <c r="M86" s="54"/>
      <c r="N86" s="54"/>
      <c r="O86" s="54"/>
      <c r="P86" s="54"/>
      <c r="Q86" s="56">
        <f>ROUND(SUM(Q82:Q85),5)</f>
        <v>1574.2</v>
      </c>
      <c r="R86" s="56">
        <f>ROUND(SUM(R82:R85),5)</f>
        <v>0</v>
      </c>
      <c r="S86" s="56">
        <f>S85</f>
        <v>1574.2</v>
      </c>
    </row>
    <row r="87" spans="1:19" ht="15.75" thickBot="1" x14ac:dyDescent="0.3">
      <c r="A87" s="54"/>
      <c r="B87" s="54"/>
      <c r="C87" s="54"/>
      <c r="D87" s="54"/>
      <c r="E87" s="54"/>
      <c r="F87" s="54" t="s">
        <v>48</v>
      </c>
      <c r="G87" s="54"/>
      <c r="H87" s="54"/>
      <c r="I87" s="54"/>
      <c r="J87" s="54"/>
      <c r="K87" s="54"/>
      <c r="L87" s="72"/>
      <c r="M87" s="54"/>
      <c r="N87" s="54"/>
      <c r="O87" s="54"/>
      <c r="P87" s="54"/>
      <c r="Q87" s="56">
        <f>ROUND(Q41+Q44+Q51+Q58+Q61+Q65+Q68+Q78+Q81+Q86,5)</f>
        <v>24513.61</v>
      </c>
      <c r="R87" s="56">
        <f>ROUND(R41+R44+R51+R58+R61+R65+R68+R78+R81+R86,5)</f>
        <v>3389.88</v>
      </c>
      <c r="S87" s="56">
        <f>ROUND(S41+S44+S51+S58+S61+S65+S68+S78+S81+S86,5)</f>
        <v>21123.73</v>
      </c>
    </row>
    <row r="88" spans="1:19" ht="15.75" thickBot="1" x14ac:dyDescent="0.3">
      <c r="A88" s="54"/>
      <c r="B88" s="54"/>
      <c r="C88" s="54"/>
      <c r="D88" s="54"/>
      <c r="E88" s="54" t="s">
        <v>49</v>
      </c>
      <c r="F88" s="54"/>
      <c r="G88" s="54"/>
      <c r="H88" s="54"/>
      <c r="I88" s="54"/>
      <c r="J88" s="54"/>
      <c r="K88" s="54"/>
      <c r="L88" s="72"/>
      <c r="M88" s="54"/>
      <c r="N88" s="54"/>
      <c r="O88" s="54"/>
      <c r="P88" s="54"/>
      <c r="Q88" s="56">
        <f>Q87</f>
        <v>24513.61</v>
      </c>
      <c r="R88" s="56">
        <f>R87</f>
        <v>3389.88</v>
      </c>
      <c r="S88" s="56">
        <f>S87</f>
        <v>21123.73</v>
      </c>
    </row>
    <row r="89" spans="1:19" ht="15.75" thickBot="1" x14ac:dyDescent="0.3">
      <c r="A89" s="54"/>
      <c r="B89" s="54"/>
      <c r="C89" s="54"/>
      <c r="D89" s="54" t="s">
        <v>50</v>
      </c>
      <c r="E89" s="54"/>
      <c r="F89" s="54"/>
      <c r="G89" s="54"/>
      <c r="H89" s="54"/>
      <c r="I89" s="54"/>
      <c r="J89" s="54"/>
      <c r="K89" s="54"/>
      <c r="L89" s="72"/>
      <c r="M89" s="54"/>
      <c r="N89" s="54"/>
      <c r="O89" s="54"/>
      <c r="P89" s="54"/>
      <c r="Q89" s="56">
        <f>Q88</f>
        <v>24513.61</v>
      </c>
      <c r="R89" s="56">
        <f>R88</f>
        <v>3389.88</v>
      </c>
      <c r="S89" s="56">
        <f>S88</f>
        <v>21123.73</v>
      </c>
    </row>
    <row r="90" spans="1:19" ht="15.75" thickBot="1" x14ac:dyDescent="0.3">
      <c r="A90" s="54"/>
      <c r="B90" s="54" t="s">
        <v>51</v>
      </c>
      <c r="C90" s="54"/>
      <c r="D90" s="54"/>
      <c r="E90" s="54"/>
      <c r="F90" s="54"/>
      <c r="G90" s="54"/>
      <c r="H90" s="54"/>
      <c r="I90" s="54"/>
      <c r="J90" s="54"/>
      <c r="K90" s="54"/>
      <c r="L90" s="72"/>
      <c r="M90" s="54"/>
      <c r="N90" s="54"/>
      <c r="O90" s="54"/>
      <c r="P90" s="54"/>
      <c r="Q90" s="56">
        <f>ROUND(Q26+Q89,5)</f>
        <v>45561.61</v>
      </c>
      <c r="R90" s="56">
        <f>ROUND(R26+R89,5)</f>
        <v>24512.880000000001</v>
      </c>
      <c r="S90" s="56">
        <f>ROUND(S26-S89,5)</f>
        <v>-21048.73</v>
      </c>
    </row>
    <row r="91" spans="1:19" s="47" customFormat="1" ht="12" thickBot="1" x14ac:dyDescent="0.25">
      <c r="A91" s="52" t="s">
        <v>52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70"/>
      <c r="M91" s="52"/>
      <c r="N91" s="52"/>
      <c r="O91" s="52"/>
      <c r="P91" s="52"/>
      <c r="Q91" s="57">
        <f>Q90</f>
        <v>45561.61</v>
      </c>
      <c r="R91" s="57">
        <f>R90</f>
        <v>24512.880000000001</v>
      </c>
      <c r="S91" s="57">
        <f>S90</f>
        <v>-21048.73</v>
      </c>
    </row>
    <row r="92" spans="1:19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defaultColWidth="8.875" defaultRowHeight="12.75" outlineLevelRow="2" x14ac:dyDescent="0.2"/>
  <cols>
    <col min="1" max="4" width="3" style="45" customWidth="1"/>
    <col min="5" max="5" width="34.125" style="45" customWidth="1"/>
    <col min="6" max="6" width="11.875" style="45" bestFit="1" customWidth="1"/>
    <col min="7" max="7" width="10.125" style="45" bestFit="1" customWidth="1"/>
    <col min="8" max="8" width="9.625" style="45" bestFit="1" customWidth="1"/>
    <col min="9" max="10" width="30.75" style="45" customWidth="1"/>
    <col min="11" max="11" width="29.125" style="45" bestFit="1" customWidth="1"/>
    <col min="12" max="12" width="10.125" style="45" bestFit="1" customWidth="1"/>
    <col min="13" max="13" width="10.25" style="45" bestFit="1" customWidth="1"/>
    <col min="14" max="14" width="11.75" style="45" bestFit="1" customWidth="1"/>
    <col min="15" max="16384" width="8.875" style="42"/>
  </cols>
  <sheetData>
    <row r="1" spans="1:14" x14ac:dyDescent="0.2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 x14ac:dyDescent="0.2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 x14ac:dyDescent="0.2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3.5" thickBot="1" x14ac:dyDescent="0.25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3.5" thickTop="1" x14ac:dyDescent="0.2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 x14ac:dyDescent="0.2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 x14ac:dyDescent="0.2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 x14ac:dyDescent="0.2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 x14ac:dyDescent="0.2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 x14ac:dyDescent="0.2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 x14ac:dyDescent="0.2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 x14ac:dyDescent="0.2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 x14ac:dyDescent="0.2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 x14ac:dyDescent="0.2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3.5" outlineLevel="2" thickBot="1" x14ac:dyDescent="0.25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 x14ac:dyDescent="0.2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 x14ac:dyDescent="0.2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 x14ac:dyDescent="0.2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 x14ac:dyDescent="0.2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 x14ac:dyDescent="0.2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 x14ac:dyDescent="0.2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 x14ac:dyDescent="0.2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 x14ac:dyDescent="0.2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 x14ac:dyDescent="0.2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 x14ac:dyDescent="0.2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 x14ac:dyDescent="0.2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3.5" outlineLevel="2" thickBot="1" x14ac:dyDescent="0.25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3.5" outlineLevel="1" thickBot="1" x14ac:dyDescent="0.25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3.5" thickBot="1" x14ac:dyDescent="0.25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 x14ac:dyDescent="0.2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 x14ac:dyDescent="0.2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 x14ac:dyDescent="0.2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 x14ac:dyDescent="0.2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 x14ac:dyDescent="0.2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3.5" outlineLevel="2" thickBot="1" x14ac:dyDescent="0.25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 x14ac:dyDescent="0.2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 x14ac:dyDescent="0.2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 x14ac:dyDescent="0.2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 x14ac:dyDescent="0.2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 x14ac:dyDescent="0.2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3.5" outlineLevel="2" thickBot="1" x14ac:dyDescent="0.25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 x14ac:dyDescent="0.2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 x14ac:dyDescent="0.2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 x14ac:dyDescent="0.2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 x14ac:dyDescent="0.2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 x14ac:dyDescent="0.2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3.5" outlineLevel="2" thickBot="1" x14ac:dyDescent="0.25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 x14ac:dyDescent="0.2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 x14ac:dyDescent="0.2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 x14ac:dyDescent="0.2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 x14ac:dyDescent="0.2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 x14ac:dyDescent="0.2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 x14ac:dyDescent="0.2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 x14ac:dyDescent="0.2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 x14ac:dyDescent="0.2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 x14ac:dyDescent="0.2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 x14ac:dyDescent="0.2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 x14ac:dyDescent="0.2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 x14ac:dyDescent="0.2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 x14ac:dyDescent="0.2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 x14ac:dyDescent="0.2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 x14ac:dyDescent="0.2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 x14ac:dyDescent="0.2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 x14ac:dyDescent="0.2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 x14ac:dyDescent="0.2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 x14ac:dyDescent="0.2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 x14ac:dyDescent="0.2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 x14ac:dyDescent="0.2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 x14ac:dyDescent="0.2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3.5" outlineLevel="2" thickBot="1" x14ac:dyDescent="0.25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3.5" outlineLevel="1" thickBot="1" x14ac:dyDescent="0.25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3.5" thickBot="1" x14ac:dyDescent="0.25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3.5" thickBot="1" x14ac:dyDescent="0.25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 x14ac:dyDescent="0.2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 x14ac:dyDescent="0.2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 x14ac:dyDescent="0.2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 x14ac:dyDescent="0.2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 x14ac:dyDescent="0.2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 x14ac:dyDescent="0.2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3.5" outlineLevel="2" thickBot="1" x14ac:dyDescent="0.25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 x14ac:dyDescent="0.2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 x14ac:dyDescent="0.2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 x14ac:dyDescent="0.2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 x14ac:dyDescent="0.2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 x14ac:dyDescent="0.2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 x14ac:dyDescent="0.2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 x14ac:dyDescent="0.2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 x14ac:dyDescent="0.2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 x14ac:dyDescent="0.2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 x14ac:dyDescent="0.2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 x14ac:dyDescent="0.2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 x14ac:dyDescent="0.2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 x14ac:dyDescent="0.2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 x14ac:dyDescent="0.2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 x14ac:dyDescent="0.2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 x14ac:dyDescent="0.2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 x14ac:dyDescent="0.2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 x14ac:dyDescent="0.2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 x14ac:dyDescent="0.2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 x14ac:dyDescent="0.2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 x14ac:dyDescent="0.2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 x14ac:dyDescent="0.2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 x14ac:dyDescent="0.2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 x14ac:dyDescent="0.2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 x14ac:dyDescent="0.2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 x14ac:dyDescent="0.2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 x14ac:dyDescent="0.2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 x14ac:dyDescent="0.2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 x14ac:dyDescent="0.2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 x14ac:dyDescent="0.2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 x14ac:dyDescent="0.2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 x14ac:dyDescent="0.2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 x14ac:dyDescent="0.2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 x14ac:dyDescent="0.2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 x14ac:dyDescent="0.2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 x14ac:dyDescent="0.2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 x14ac:dyDescent="0.2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 x14ac:dyDescent="0.2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 x14ac:dyDescent="0.2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 x14ac:dyDescent="0.2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 x14ac:dyDescent="0.2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 x14ac:dyDescent="0.2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 x14ac:dyDescent="0.2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 x14ac:dyDescent="0.2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 x14ac:dyDescent="0.2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 x14ac:dyDescent="0.2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 x14ac:dyDescent="0.2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 x14ac:dyDescent="0.2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 x14ac:dyDescent="0.2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 x14ac:dyDescent="0.2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 x14ac:dyDescent="0.2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3.5" outlineLevel="2" thickBot="1" x14ac:dyDescent="0.25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 x14ac:dyDescent="0.2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 x14ac:dyDescent="0.2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 x14ac:dyDescent="0.2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 x14ac:dyDescent="0.2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 x14ac:dyDescent="0.2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 x14ac:dyDescent="0.2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 x14ac:dyDescent="0.2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 x14ac:dyDescent="0.2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 x14ac:dyDescent="0.2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3.5" outlineLevel="2" thickBot="1" x14ac:dyDescent="0.25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 x14ac:dyDescent="0.2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 x14ac:dyDescent="0.2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 x14ac:dyDescent="0.2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 x14ac:dyDescent="0.2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 x14ac:dyDescent="0.2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 x14ac:dyDescent="0.2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 x14ac:dyDescent="0.2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 x14ac:dyDescent="0.2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 x14ac:dyDescent="0.2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 x14ac:dyDescent="0.2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 x14ac:dyDescent="0.2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 x14ac:dyDescent="0.2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 x14ac:dyDescent="0.2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 x14ac:dyDescent="0.2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 x14ac:dyDescent="0.2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 x14ac:dyDescent="0.2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 x14ac:dyDescent="0.2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 x14ac:dyDescent="0.2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 x14ac:dyDescent="0.2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 x14ac:dyDescent="0.2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 x14ac:dyDescent="0.2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 x14ac:dyDescent="0.2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 x14ac:dyDescent="0.2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 x14ac:dyDescent="0.2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 x14ac:dyDescent="0.2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 x14ac:dyDescent="0.2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 x14ac:dyDescent="0.2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 x14ac:dyDescent="0.2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 x14ac:dyDescent="0.2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 x14ac:dyDescent="0.2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3.5" outlineLevel="2" thickBot="1" x14ac:dyDescent="0.25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 x14ac:dyDescent="0.2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 x14ac:dyDescent="0.2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 x14ac:dyDescent="0.2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 x14ac:dyDescent="0.2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 x14ac:dyDescent="0.2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 x14ac:dyDescent="0.2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 x14ac:dyDescent="0.2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 x14ac:dyDescent="0.2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 x14ac:dyDescent="0.2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 x14ac:dyDescent="0.2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 x14ac:dyDescent="0.2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 x14ac:dyDescent="0.2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 x14ac:dyDescent="0.2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3.5" outlineLevel="2" thickBot="1" x14ac:dyDescent="0.25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 x14ac:dyDescent="0.2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 x14ac:dyDescent="0.2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 x14ac:dyDescent="0.2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 x14ac:dyDescent="0.2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 x14ac:dyDescent="0.2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3.5" outlineLevel="2" thickBot="1" x14ac:dyDescent="0.25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 x14ac:dyDescent="0.2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 x14ac:dyDescent="0.2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 x14ac:dyDescent="0.2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 x14ac:dyDescent="0.2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 x14ac:dyDescent="0.2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 x14ac:dyDescent="0.2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 x14ac:dyDescent="0.2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 x14ac:dyDescent="0.2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 x14ac:dyDescent="0.2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 x14ac:dyDescent="0.2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 x14ac:dyDescent="0.2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 x14ac:dyDescent="0.2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3.5" outlineLevel="2" thickBot="1" x14ac:dyDescent="0.25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 x14ac:dyDescent="0.2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 x14ac:dyDescent="0.2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 x14ac:dyDescent="0.2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 x14ac:dyDescent="0.2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 x14ac:dyDescent="0.2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 x14ac:dyDescent="0.2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 x14ac:dyDescent="0.2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 x14ac:dyDescent="0.2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3.5" outlineLevel="2" thickBot="1" x14ac:dyDescent="0.25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 x14ac:dyDescent="0.2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 x14ac:dyDescent="0.2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3.5" outlineLevel="2" thickBot="1" x14ac:dyDescent="0.25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 x14ac:dyDescent="0.2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 x14ac:dyDescent="0.2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 x14ac:dyDescent="0.2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 x14ac:dyDescent="0.2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 x14ac:dyDescent="0.2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 x14ac:dyDescent="0.2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 x14ac:dyDescent="0.2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3.5" outlineLevel="2" thickBot="1" x14ac:dyDescent="0.25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 x14ac:dyDescent="0.2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 x14ac:dyDescent="0.2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 x14ac:dyDescent="0.2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 x14ac:dyDescent="0.2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 x14ac:dyDescent="0.2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 x14ac:dyDescent="0.2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 x14ac:dyDescent="0.2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 x14ac:dyDescent="0.2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 x14ac:dyDescent="0.2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 x14ac:dyDescent="0.2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 x14ac:dyDescent="0.2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 x14ac:dyDescent="0.2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 x14ac:dyDescent="0.2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 x14ac:dyDescent="0.2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 x14ac:dyDescent="0.2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 x14ac:dyDescent="0.2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 x14ac:dyDescent="0.2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 x14ac:dyDescent="0.2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 x14ac:dyDescent="0.2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 x14ac:dyDescent="0.2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 x14ac:dyDescent="0.2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 x14ac:dyDescent="0.2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 x14ac:dyDescent="0.2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 x14ac:dyDescent="0.2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 x14ac:dyDescent="0.2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 x14ac:dyDescent="0.2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3.5" outlineLevel="2" thickBot="1" x14ac:dyDescent="0.25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 x14ac:dyDescent="0.2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 x14ac:dyDescent="0.2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 x14ac:dyDescent="0.2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 x14ac:dyDescent="0.2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 x14ac:dyDescent="0.2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3.5" outlineLevel="2" thickBot="1" x14ac:dyDescent="0.25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 x14ac:dyDescent="0.2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 x14ac:dyDescent="0.2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 x14ac:dyDescent="0.2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3.5" outlineLevel="2" thickBot="1" x14ac:dyDescent="0.25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 x14ac:dyDescent="0.2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 x14ac:dyDescent="0.2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 x14ac:dyDescent="0.2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 x14ac:dyDescent="0.2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 x14ac:dyDescent="0.2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 x14ac:dyDescent="0.2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 x14ac:dyDescent="0.2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 x14ac:dyDescent="0.2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 x14ac:dyDescent="0.2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 x14ac:dyDescent="0.2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 x14ac:dyDescent="0.2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 x14ac:dyDescent="0.2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 x14ac:dyDescent="0.2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 x14ac:dyDescent="0.2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 x14ac:dyDescent="0.2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 x14ac:dyDescent="0.2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 x14ac:dyDescent="0.2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 x14ac:dyDescent="0.2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 x14ac:dyDescent="0.2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 x14ac:dyDescent="0.2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 x14ac:dyDescent="0.2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 x14ac:dyDescent="0.2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 x14ac:dyDescent="0.2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 x14ac:dyDescent="0.2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 x14ac:dyDescent="0.2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 x14ac:dyDescent="0.2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 x14ac:dyDescent="0.2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 x14ac:dyDescent="0.2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 x14ac:dyDescent="0.2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 x14ac:dyDescent="0.2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3.5" outlineLevel="2" thickBot="1" x14ac:dyDescent="0.25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 x14ac:dyDescent="0.2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 x14ac:dyDescent="0.2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 x14ac:dyDescent="0.2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 x14ac:dyDescent="0.2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 x14ac:dyDescent="0.2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3.5" outlineLevel="2" thickBot="1" x14ac:dyDescent="0.25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3.5" outlineLevel="1" thickBot="1" x14ac:dyDescent="0.25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3.5" thickBot="1" x14ac:dyDescent="0.25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3.5" thickBot="1" x14ac:dyDescent="0.25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3.5" thickBot="1" x14ac:dyDescent="0.25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3.5" thickTop="1" x14ac:dyDescent="0.2"/>
  </sheetData>
  <autoFilter ref="F4:N304"/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by Month</vt:lpstr>
      <vt:lpstr>June by Month</vt:lpstr>
      <vt:lpstr>June by class</vt:lpstr>
      <vt:lpstr>June Detail</vt:lpstr>
      <vt:lpstr>Detail Jan-May</vt:lpstr>
      <vt:lpstr>'by Month'!Print_Titles</vt:lpstr>
      <vt:lpstr>'Detail Jan-May'!Print_Titles</vt:lpstr>
      <vt:lpstr>'June by class'!Print_Titles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Mitch Grummon</cp:lastModifiedBy>
  <dcterms:created xsi:type="dcterms:W3CDTF">2016-07-01T19:52:31Z</dcterms:created>
  <dcterms:modified xsi:type="dcterms:W3CDTF">2016-08-18T21:24:25Z</dcterms:modified>
</cp:coreProperties>
</file>