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-20" yWindow="4740" windowWidth="19220" windowHeight="4100" tabRatio="500"/>
  </bookViews>
  <sheets>
    <sheet name="By Project 2014" sheetId="6" r:id="rId1"/>
    <sheet name="By Project 2013" sheetId="1" r:id="rId2"/>
    <sheet name="2014" sheetId="5" r:id="rId3"/>
    <sheet name="2013" sheetId="3" r:id="rId4"/>
    <sheet name="YTD detail" sheetId="2" r:id="rId5"/>
  </sheets>
  <definedNames>
    <definedName name="_xlnm.Print_Area" localSheetId="2">'2014'!$A$1:$I$44</definedName>
    <definedName name="_xlnm.Print_Area" localSheetId="1">'By Project 2013'!$B$1:$U$56</definedName>
    <definedName name="_xlnm.Print_Area" localSheetId="0">'By Project 2014'!$B$1:$U$56</definedName>
    <definedName name="_xlnm.Print_Area" localSheetId="4">'YTD detail'!$A$1:$S$107</definedName>
    <definedName name="_xlnm.Print_Titles" localSheetId="3">'2013'!$1:$2</definedName>
    <definedName name="_xlnm.Print_Titles" localSheetId="2">'2014'!$1:$2</definedName>
    <definedName name="_xlnm.Print_Titles" localSheetId="1">'By Project 2013'!$1:$1</definedName>
    <definedName name="_xlnm.Print_Titles" localSheetId="0">'By Project 2014'!$1:$1</definedName>
    <definedName name="_xlnm.Print_Titles" localSheetId="4">'YTD detail'!$1:$1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6" l="1"/>
  <c r="J4" i="6"/>
  <c r="K4" i="6"/>
  <c r="L4" i="6"/>
  <c r="M4" i="6"/>
  <c r="N4" i="6"/>
  <c r="O4" i="6"/>
  <c r="P4" i="6"/>
  <c r="Q4" i="6"/>
  <c r="R4" i="6"/>
  <c r="S4" i="6"/>
  <c r="T4" i="6"/>
  <c r="H4" i="6"/>
  <c r="H12" i="6"/>
  <c r="H13" i="6"/>
  <c r="H18" i="6"/>
  <c r="H19" i="6"/>
  <c r="H20" i="6"/>
  <c r="H42" i="6"/>
  <c r="H43" i="6"/>
  <c r="H44" i="6"/>
  <c r="H45" i="6"/>
  <c r="U47" i="6"/>
  <c r="K12" i="6"/>
  <c r="K13" i="6"/>
  <c r="K18" i="6"/>
  <c r="K19" i="6"/>
  <c r="K20" i="6"/>
  <c r="K42" i="6"/>
  <c r="K43" i="6"/>
  <c r="K44" i="6"/>
  <c r="K45" i="6"/>
  <c r="U50" i="6"/>
  <c r="L12" i="6"/>
  <c r="L13" i="6"/>
  <c r="L18" i="6"/>
  <c r="L19" i="6"/>
  <c r="L20" i="6"/>
  <c r="L42" i="6"/>
  <c r="L43" i="6"/>
  <c r="L44" i="6"/>
  <c r="L45" i="6"/>
  <c r="U51" i="6"/>
  <c r="N12" i="6"/>
  <c r="N13" i="6"/>
  <c r="N18" i="6"/>
  <c r="N19" i="6"/>
  <c r="N20" i="6"/>
  <c r="N42" i="6"/>
  <c r="N43" i="6"/>
  <c r="N44" i="6"/>
  <c r="N45" i="6"/>
  <c r="U52" i="6"/>
  <c r="S12" i="6"/>
  <c r="S13" i="6"/>
  <c r="S18" i="6"/>
  <c r="S19" i="6"/>
  <c r="S20" i="6"/>
  <c r="S42" i="6"/>
  <c r="S43" i="6"/>
  <c r="S44" i="6"/>
  <c r="S45" i="6"/>
  <c r="U53" i="6"/>
  <c r="T12" i="6"/>
  <c r="T13" i="6"/>
  <c r="T18" i="6"/>
  <c r="T19" i="6"/>
  <c r="T20" i="6"/>
  <c r="T42" i="6"/>
  <c r="T43" i="6"/>
  <c r="T44" i="6"/>
  <c r="T45" i="6"/>
  <c r="U54" i="6"/>
  <c r="I12" i="6"/>
  <c r="I13" i="6"/>
  <c r="I18" i="6"/>
  <c r="I19" i="6"/>
  <c r="I20" i="6"/>
  <c r="I42" i="6"/>
  <c r="I43" i="6"/>
  <c r="I44" i="6"/>
  <c r="I45" i="6"/>
  <c r="J12" i="6"/>
  <c r="J13" i="6"/>
  <c r="J18" i="6"/>
  <c r="J19" i="6"/>
  <c r="J20" i="6"/>
  <c r="J42" i="6"/>
  <c r="J43" i="6"/>
  <c r="J44" i="6"/>
  <c r="J45" i="6"/>
  <c r="M12" i="6"/>
  <c r="M13" i="6"/>
  <c r="M18" i="6"/>
  <c r="M19" i="6"/>
  <c r="M20" i="6"/>
  <c r="M42" i="6"/>
  <c r="M43" i="6"/>
  <c r="M44" i="6"/>
  <c r="M45" i="6"/>
  <c r="O12" i="6"/>
  <c r="O13" i="6"/>
  <c r="O18" i="6"/>
  <c r="O19" i="6"/>
  <c r="O20" i="6"/>
  <c r="O42" i="6"/>
  <c r="O43" i="6"/>
  <c r="O44" i="6"/>
  <c r="O45" i="6"/>
  <c r="P12" i="6"/>
  <c r="P13" i="6"/>
  <c r="P18" i="6"/>
  <c r="P19" i="6"/>
  <c r="P20" i="6"/>
  <c r="P42" i="6"/>
  <c r="P43" i="6"/>
  <c r="P44" i="6"/>
  <c r="P45" i="6"/>
  <c r="Q12" i="6"/>
  <c r="Q13" i="6"/>
  <c r="Q18" i="6"/>
  <c r="Q19" i="6"/>
  <c r="Q20" i="6"/>
  <c r="Q42" i="6"/>
  <c r="Q43" i="6"/>
  <c r="Q44" i="6"/>
  <c r="Q45" i="6"/>
  <c r="R12" i="6"/>
  <c r="R13" i="6"/>
  <c r="R18" i="6"/>
  <c r="R19" i="6"/>
  <c r="R20" i="6"/>
  <c r="R42" i="6"/>
  <c r="R43" i="6"/>
  <c r="R44" i="6"/>
  <c r="R45" i="6"/>
  <c r="U55" i="6"/>
  <c r="U56" i="6"/>
  <c r="U4" i="6"/>
  <c r="U9" i="6"/>
  <c r="U10" i="6"/>
  <c r="U11" i="6"/>
  <c r="U12" i="6"/>
  <c r="U13" i="6"/>
  <c r="U15" i="6"/>
  <c r="U16" i="6"/>
  <c r="U17" i="6"/>
  <c r="U18" i="6"/>
  <c r="U19" i="6"/>
  <c r="U20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I42" i="1"/>
  <c r="I43" i="1"/>
  <c r="I44" i="1"/>
  <c r="J42" i="1"/>
  <c r="J43" i="1"/>
  <c r="J44" i="1"/>
  <c r="K42" i="1"/>
  <c r="K43" i="1"/>
  <c r="K44" i="1"/>
  <c r="L42" i="1"/>
  <c r="L43" i="1"/>
  <c r="L44" i="1"/>
  <c r="M42" i="1"/>
  <c r="M43" i="1"/>
  <c r="M44" i="1"/>
  <c r="N42" i="1"/>
  <c r="N43" i="1"/>
  <c r="N44" i="1"/>
  <c r="O42" i="1"/>
  <c r="O43" i="1"/>
  <c r="O44" i="1"/>
  <c r="P42" i="1"/>
  <c r="P43" i="1"/>
  <c r="P44" i="1"/>
  <c r="Q42" i="1"/>
  <c r="Q43" i="1"/>
  <c r="Q44" i="1"/>
  <c r="R42" i="1"/>
  <c r="R43" i="1"/>
  <c r="R44" i="1"/>
  <c r="S42" i="1"/>
  <c r="S43" i="1"/>
  <c r="S44" i="1"/>
  <c r="T42" i="1"/>
  <c r="T43" i="1"/>
  <c r="T44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H42" i="1"/>
  <c r="H43" i="1"/>
  <c r="H44" i="1"/>
  <c r="U4" i="1"/>
  <c r="I18" i="1"/>
  <c r="I19" i="1"/>
  <c r="J18" i="1"/>
  <c r="J19" i="1"/>
  <c r="K18" i="1"/>
  <c r="K19" i="1"/>
  <c r="L18" i="1"/>
  <c r="L19" i="1"/>
  <c r="M18" i="1"/>
  <c r="M19" i="1"/>
  <c r="N18" i="1"/>
  <c r="N19" i="1"/>
  <c r="O18" i="1"/>
  <c r="O19" i="1"/>
  <c r="P18" i="1"/>
  <c r="P19" i="1"/>
  <c r="Q18" i="1"/>
  <c r="Q19" i="1"/>
  <c r="R18" i="1"/>
  <c r="R19" i="1"/>
  <c r="S18" i="1"/>
  <c r="S19" i="1"/>
  <c r="T18" i="1"/>
  <c r="T19" i="1"/>
  <c r="U15" i="1"/>
  <c r="U16" i="1"/>
  <c r="U17" i="1"/>
  <c r="U18" i="1"/>
  <c r="U19" i="1"/>
  <c r="H18" i="1"/>
  <c r="H19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H13" i="1"/>
  <c r="T12" i="1"/>
  <c r="U12" i="1"/>
  <c r="U10" i="1"/>
  <c r="U11" i="1"/>
  <c r="U9" i="1"/>
  <c r="I12" i="1"/>
  <c r="J12" i="1"/>
  <c r="K12" i="1"/>
  <c r="L12" i="1"/>
  <c r="M12" i="1"/>
  <c r="N12" i="1"/>
  <c r="O12" i="1"/>
  <c r="P12" i="1"/>
  <c r="Q12" i="1"/>
  <c r="R12" i="1"/>
  <c r="S12" i="1"/>
  <c r="H12" i="1"/>
  <c r="I41" i="3"/>
  <c r="J41" i="3"/>
  <c r="K41" i="3"/>
  <c r="L41" i="3"/>
  <c r="M41" i="3"/>
  <c r="N41" i="3"/>
  <c r="O41" i="3"/>
  <c r="P41" i="3"/>
  <c r="Q41" i="3"/>
  <c r="R41" i="3"/>
  <c r="S41" i="3"/>
  <c r="H41" i="3"/>
  <c r="I18" i="3"/>
  <c r="J18" i="3"/>
  <c r="K18" i="3"/>
  <c r="L18" i="3"/>
  <c r="M18" i="3"/>
  <c r="N18" i="3"/>
  <c r="O18" i="3"/>
  <c r="P18" i="3"/>
  <c r="Q18" i="3"/>
  <c r="R18" i="3"/>
  <c r="S18" i="3"/>
  <c r="H18" i="3"/>
  <c r="I17" i="3"/>
  <c r="J17" i="3"/>
  <c r="K17" i="3"/>
  <c r="L17" i="3"/>
  <c r="M17" i="3"/>
  <c r="N17" i="3"/>
  <c r="O17" i="3"/>
  <c r="P17" i="3"/>
  <c r="Q17" i="3"/>
  <c r="R17" i="3"/>
  <c r="S17" i="3"/>
  <c r="H17" i="3"/>
  <c r="H42" i="3"/>
  <c r="H43" i="3"/>
  <c r="I42" i="3"/>
  <c r="I43" i="3"/>
  <c r="J42" i="3"/>
  <c r="J43" i="3"/>
  <c r="K42" i="3"/>
  <c r="K43" i="3"/>
  <c r="L42" i="3"/>
  <c r="L43" i="3"/>
  <c r="M42" i="3"/>
  <c r="M43" i="3"/>
  <c r="N42" i="3"/>
  <c r="N43" i="3"/>
  <c r="O42" i="3"/>
  <c r="O43" i="3"/>
  <c r="P42" i="3"/>
  <c r="P43" i="3"/>
  <c r="Q42" i="3"/>
  <c r="Q43" i="3"/>
  <c r="R42" i="3"/>
  <c r="R43" i="3"/>
  <c r="S42" i="3"/>
  <c r="S43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18" i="3"/>
  <c r="T17" i="3"/>
  <c r="T16" i="3"/>
  <c r="T15" i="3"/>
  <c r="T14" i="3"/>
  <c r="T9" i="3"/>
  <c r="T10" i="3"/>
  <c r="T11" i="3"/>
  <c r="T12" i="3"/>
  <c r="T8" i="3"/>
  <c r="I12" i="3"/>
  <c r="J12" i="3"/>
  <c r="K12" i="3"/>
  <c r="L12" i="3"/>
  <c r="M12" i="3"/>
  <c r="N12" i="3"/>
  <c r="O12" i="3"/>
  <c r="P12" i="3"/>
  <c r="Q12" i="3"/>
  <c r="R12" i="3"/>
  <c r="S12" i="3"/>
  <c r="H12" i="3"/>
  <c r="I11" i="3"/>
  <c r="J11" i="3"/>
  <c r="K11" i="3"/>
  <c r="L11" i="3"/>
  <c r="M11" i="3"/>
  <c r="N11" i="3"/>
  <c r="O11" i="3"/>
  <c r="P11" i="3"/>
  <c r="Q11" i="3"/>
  <c r="R11" i="3"/>
  <c r="S11" i="3"/>
  <c r="H11" i="3"/>
  <c r="I8" i="5"/>
  <c r="I9" i="5"/>
  <c r="I10" i="5"/>
  <c r="I11" i="5"/>
  <c r="I12" i="5"/>
  <c r="I14" i="5"/>
  <c r="I15" i="5"/>
  <c r="I16" i="5"/>
  <c r="I17" i="5"/>
  <c r="I18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H41" i="5"/>
  <c r="G41" i="5"/>
  <c r="I41" i="5"/>
  <c r="H42" i="5"/>
  <c r="G42" i="5"/>
  <c r="I42" i="5"/>
  <c r="H43" i="5"/>
  <c r="G43" i="5"/>
  <c r="I43" i="5"/>
  <c r="H19" i="3"/>
  <c r="H44" i="3"/>
  <c r="I5" i="3"/>
  <c r="I19" i="3"/>
  <c r="I44" i="3"/>
  <c r="J5" i="3"/>
  <c r="J19" i="3"/>
  <c r="J44" i="3"/>
  <c r="K5" i="3"/>
  <c r="K19" i="3"/>
  <c r="K44" i="3"/>
  <c r="L5" i="3"/>
  <c r="L19" i="3"/>
  <c r="L44" i="3"/>
  <c r="M5" i="3"/>
  <c r="M19" i="3"/>
  <c r="M44" i="3"/>
  <c r="N5" i="3"/>
  <c r="N19" i="3"/>
  <c r="N44" i="3"/>
  <c r="O5" i="3"/>
  <c r="O19" i="3"/>
  <c r="O44" i="3"/>
  <c r="P5" i="3"/>
  <c r="P19" i="3"/>
  <c r="P44" i="3"/>
  <c r="Q5" i="3"/>
  <c r="Q19" i="3"/>
  <c r="Q44" i="3"/>
  <c r="R5" i="3"/>
  <c r="R19" i="3"/>
  <c r="R44" i="3"/>
  <c r="S5" i="3"/>
  <c r="S19" i="3"/>
  <c r="S44" i="3"/>
  <c r="G5" i="5"/>
  <c r="G19" i="5"/>
  <c r="G44" i="5"/>
  <c r="H5" i="5"/>
  <c r="H19" i="5"/>
  <c r="H44" i="5"/>
  <c r="H17" i="5"/>
  <c r="H18" i="5"/>
  <c r="H11" i="5"/>
  <c r="H12" i="5"/>
  <c r="H20" i="1"/>
  <c r="K20" i="1"/>
  <c r="K45" i="1"/>
  <c r="U50" i="1"/>
  <c r="O20" i="1"/>
  <c r="O45" i="1"/>
  <c r="S20" i="1"/>
  <c r="S45" i="1"/>
  <c r="U53" i="1"/>
  <c r="I20" i="1"/>
  <c r="I45" i="1"/>
  <c r="M20" i="1"/>
  <c r="M45" i="1"/>
  <c r="Q20" i="1"/>
  <c r="Q45" i="1"/>
  <c r="U20" i="1"/>
  <c r="U45" i="1"/>
  <c r="G17" i="5"/>
  <c r="G18" i="5"/>
  <c r="G11" i="5"/>
  <c r="G12" i="5"/>
  <c r="J20" i="1"/>
  <c r="L20" i="1"/>
  <c r="L45" i="1"/>
  <c r="U51" i="1"/>
  <c r="N20" i="1"/>
  <c r="P20" i="1"/>
  <c r="P45" i="1"/>
  <c r="R20" i="1"/>
  <c r="T20" i="1"/>
  <c r="T45" i="1"/>
  <c r="U54" i="1"/>
  <c r="H45" i="1"/>
  <c r="U47" i="1"/>
  <c r="R45" i="1"/>
  <c r="N45" i="1"/>
  <c r="U52" i="1"/>
  <c r="J45" i="1"/>
  <c r="U55" i="1"/>
  <c r="U56" i="1"/>
</calcChain>
</file>

<file path=xl/sharedStrings.xml><?xml version="1.0" encoding="utf-8"?>
<sst xmlns="http://schemas.openxmlformats.org/spreadsheetml/2006/main" count="685" uniqueCount="256">
  <si>
    <t>TMC</t>
  </si>
  <si>
    <t>TMC-CONF</t>
  </si>
  <si>
    <t>TMC-IILABS-Metrics</t>
  </si>
  <si>
    <t>TMC-Kauai</t>
  </si>
  <si>
    <t>TMC CJTI</t>
  </si>
  <si>
    <t>TMC Collab-Media Policy Project</t>
  </si>
  <si>
    <t>TMC Communications/Outreach</t>
  </si>
  <si>
    <t>TMC Intern - House</t>
  </si>
  <si>
    <t>TMC Meetings - Annual</t>
  </si>
  <si>
    <t>TMC Meetings - Regional</t>
  </si>
  <si>
    <t>TMC Repro Justice</t>
  </si>
  <si>
    <t>TMC Vocus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</si>
  <si>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</si>
  <si>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</si>
  <si>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</si>
  <si>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</si>
  <si>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</si>
  <si>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</si>
  <si>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</si>
  <si>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1104305 · DevTemp Restr Inc PSol(&gt;$1,500)</t>
  </si>
  <si>
    <t>Total 101 · Total Major Gift</t>
  </si>
  <si>
    <t>Total 10 · Total Dev Income</t>
  </si>
  <si>
    <t>71 · Total TMC Income</t>
  </si>
  <si>
    <t>1714101 · TMC Membership Dues Income</t>
  </si>
  <si>
    <t>1714105 · TMC Services Income</t>
  </si>
  <si>
    <t>1714106 · TMC Conference Registration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</si>
  <si>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</si>
  <si>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</si>
  <si>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</si>
  <si>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</si>
  <si>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</si>
  <si>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</si>
  <si>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</si>
  <si>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1745206 · TMC Promotion</t>
  </si>
  <si>
    <t>1745209 · TMC Website Fees</t>
  </si>
  <si>
    <t>1745201 · TMC Sponsorship Fee</t>
  </si>
  <si>
    <t>1745211 · TMC Program</t>
  </si>
  <si>
    <t>1745212 · TMC Office Rent</t>
  </si>
  <si>
    <t>1745250 · TMC Contractor</t>
  </si>
  <si>
    <t>1745251 · TMC Contractor Reimbursement</t>
  </si>
  <si>
    <t>1745260 · TMC Conference/seminars</t>
  </si>
  <si>
    <t>1745266 · TMC Software licensing</t>
  </si>
  <si>
    <t>1745268 · TMC Miscellaneous</t>
  </si>
  <si>
    <t>1745269 · TMC Bank/Credit Fees</t>
  </si>
  <si>
    <t>1745272 · TMC Postage</t>
  </si>
  <si>
    <t>1745273 · TMC Travel</t>
  </si>
  <si>
    <t>1745274 · TMC Meals/Entertainment</t>
  </si>
  <si>
    <t>1745275 · TMC Registration Fees</t>
  </si>
  <si>
    <t>1745276 · TMC Member Capacity Building</t>
  </si>
  <si>
    <t>1745279 · TMC Event</t>
  </si>
  <si>
    <t>Total 7402 · Total TMC Project Expense</t>
  </si>
  <si>
    <t>Total 7400 · Total Sponsored Projects</t>
  </si>
  <si>
    <t>Total Expense</t>
  </si>
  <si>
    <t>Net Ordinary Income</t>
  </si>
  <si>
    <t>TMC-IILABS-LF Journal</t>
  </si>
  <si>
    <t>2013 ACTIVITY</t>
  </si>
  <si>
    <t>UNRESTRICTED GRANT BALANCE</t>
  </si>
  <si>
    <t>RESTRICTTED PROJECTS WITH FUNDS</t>
  </si>
  <si>
    <t xml:space="preserve">        IILABS-Metrics</t>
  </si>
  <si>
    <t xml:space="preserve">        Kauai</t>
  </si>
  <si>
    <t xml:space="preserve">         Collab.-M.P. Project</t>
  </si>
  <si>
    <t xml:space="preserve">        Repro Justice</t>
  </si>
  <si>
    <t xml:space="preserve">        Vocus</t>
  </si>
  <si>
    <t>UNRESTRICTED GRANTS USED BY PROJECTS</t>
  </si>
  <si>
    <t>GRANT BALANCE AS OF 12/31/13</t>
  </si>
  <si>
    <t>GROSS PROFIT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</si>
  <si>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</si>
  <si>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</si>
  <si>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</si>
  <si>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</si>
  <si>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</si>
  <si>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</si>
  <si>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</si>
  <si>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</si>
  <si>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</si>
  <si>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</si>
  <si>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</si>
  <si>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</si>
  <si>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STARTING GRANT BALANCE</t>
  </si>
  <si>
    <t>GRANT BALANCE AT MONTH END</t>
  </si>
  <si>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</si>
  <si>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</si>
  <si>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</si>
  <si>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</si>
  <si>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</si>
  <si>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</si>
  <si>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</si>
  <si>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</si>
  <si>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</si>
  <si>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</si>
  <si>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</si>
  <si>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General Journal</t>
  </si>
  <si>
    <t>Deposit</t>
  </si>
  <si>
    <t>1001011 · Operating Acct - Comerica-New</t>
  </si>
  <si>
    <t>1745311 · GWW Program</t>
  </si>
  <si>
    <t>Washington Monthly LLC</t>
  </si>
  <si>
    <t>Community Renewal Society</t>
  </si>
  <si>
    <t>Gregory Palast</t>
  </si>
  <si>
    <t>TruthDig</t>
  </si>
  <si>
    <t>International Media Project</t>
  </si>
  <si>
    <t>The Nation Institute</t>
  </si>
  <si>
    <t>Rabble.ca - Kim Elliott</t>
  </si>
  <si>
    <t>2014 TMC Membership Dues</t>
  </si>
  <si>
    <t>Total 1714101 · TMC Membership Dues Income</t>
  </si>
  <si>
    <t>Institute for Public Affairs</t>
  </si>
  <si>
    <t>Care2.com, Inc.</t>
  </si>
  <si>
    <t>Community Service Society of New York</t>
  </si>
  <si>
    <t>1105207 · Dev Vacation</t>
  </si>
  <si>
    <t>1105202 · Dev Staff Salaries</t>
  </si>
  <si>
    <t>1105213 · Dev Insurance Staff</t>
  </si>
  <si>
    <t>Total 1745202 · TMC Personnel</t>
  </si>
  <si>
    <t>Bill</t>
  </si>
  <si>
    <t>1002001 · A/P Trade Payables</t>
  </si>
  <si>
    <t>5090</t>
  </si>
  <si>
    <t>1995272 · Admin Postage/Delivery</t>
  </si>
  <si>
    <t>Office Postage Use</t>
  </si>
  <si>
    <t>Total 1745272 · TMC Postage</t>
  </si>
  <si>
    <t>NAMAC</t>
  </si>
  <si>
    <t>Public News Service.</t>
  </si>
  <si>
    <t>YES! Magazine</t>
  </si>
  <si>
    <t>Total 1745276 · TMC Member Capacity Building</t>
  </si>
  <si>
    <t>Jan 14</t>
  </si>
  <si>
    <t>GRANT BALANCE AS OF 01/01/2013</t>
  </si>
  <si>
    <t>James Miller - Brave New Films</t>
  </si>
  <si>
    <t>1287</t>
  </si>
  <si>
    <t>Smooke, Joseph - People Power Media</t>
  </si>
  <si>
    <t>6092</t>
  </si>
  <si>
    <t>2014 TMC Membership Dues from GWW</t>
  </si>
  <si>
    <t>6093</t>
  </si>
  <si>
    <t>2014 TMC Membership Dues from FNP</t>
  </si>
  <si>
    <t>1995261 · Admin Professional Dues</t>
  </si>
  <si>
    <t>1536</t>
  </si>
  <si>
    <t>Kosmos Associates Inc.</t>
  </si>
  <si>
    <t>47036</t>
  </si>
  <si>
    <t>Earth Island Institute</t>
  </si>
  <si>
    <t>5836</t>
  </si>
  <si>
    <t>010136</t>
  </si>
  <si>
    <t>895</t>
  </si>
  <si>
    <t>GlobalVision Inc.</t>
  </si>
  <si>
    <t>21327</t>
  </si>
  <si>
    <t>2439</t>
  </si>
  <si>
    <t>4244</t>
  </si>
  <si>
    <t>1365</t>
  </si>
  <si>
    <t>Independent World Television, Inc.</t>
  </si>
  <si>
    <t>21246</t>
  </si>
  <si>
    <t>Free Speech TV</t>
  </si>
  <si>
    <t>14771</t>
  </si>
  <si>
    <t>2014 TMC Membership Dues - The Chicago Reporter</t>
  </si>
  <si>
    <t>2070</t>
  </si>
  <si>
    <t>Tikkun Magazine</t>
  </si>
  <si>
    <t>42109</t>
  </si>
  <si>
    <t>High Country News</t>
  </si>
  <si>
    <t>6339</t>
  </si>
  <si>
    <t>Center for Media &amp; Democracy, Inc.</t>
  </si>
  <si>
    <t>Inter Press Service</t>
  </si>
  <si>
    <t>13648</t>
  </si>
  <si>
    <t>Dissent Magazine</t>
  </si>
  <si>
    <t>1076</t>
  </si>
  <si>
    <t>8852</t>
  </si>
  <si>
    <t>3741</t>
  </si>
  <si>
    <t>1222</t>
  </si>
  <si>
    <t>Worker's Independent News</t>
  </si>
  <si>
    <t>17087</t>
  </si>
  <si>
    <t>176654</t>
  </si>
  <si>
    <t>1706</t>
  </si>
  <si>
    <t>The Uptake Institute</t>
  </si>
  <si>
    <t>5647</t>
  </si>
  <si>
    <t>Public Intelligence - Hightower Lowdown</t>
  </si>
  <si>
    <t>The Vancouver Observer</t>
  </si>
  <si>
    <t>6173R</t>
  </si>
  <si>
    <t>To Accrue Vacation for December 2013</t>
  </si>
  <si>
    <t>To Accrue Vacation Payroll Tax for December 2013</t>
  </si>
  <si>
    <t>6258</t>
  </si>
  <si>
    <t>To record payroll for period ending 01/15/2014</t>
  </si>
  <si>
    <t>To record payroll taxes for period ending 01/15/2014</t>
  </si>
  <si>
    <t>6259</t>
  </si>
  <si>
    <t>To record payroll for period ending 01/31/2014</t>
  </si>
  <si>
    <t>To record payroll taxes for period ending 01/31/2014</t>
  </si>
  <si>
    <t>6260</t>
  </si>
  <si>
    <t>ProSight - To record workers comp expense for January</t>
  </si>
  <si>
    <t>6261</t>
  </si>
  <si>
    <t>To Accrue Vacation for January 2014</t>
  </si>
  <si>
    <t>To Accrue Vacation Payroll Tax for January 2014</t>
  </si>
  <si>
    <t>6242</t>
  </si>
  <si>
    <t>01032014</t>
  </si>
  <si>
    <t>Net Income</t>
  </si>
  <si>
    <t>Feb 14</t>
  </si>
  <si>
    <t>GRANT BALANCE AS OF 2/28/14</t>
  </si>
  <si>
    <t xml:space="preserve">  TOTAL Grant Balance as of 2/28/14</t>
  </si>
  <si>
    <t>GRANT BALANCE AS OF 01/01/2014</t>
  </si>
  <si>
    <t>1211</t>
  </si>
  <si>
    <t>RH Reality Check</t>
  </si>
  <si>
    <t>9031</t>
  </si>
  <si>
    <t>Liberty Media for Women, LLC</t>
  </si>
  <si>
    <t>2014 TMC Membership Dues - Ms. Magazine</t>
  </si>
  <si>
    <t>28570</t>
  </si>
  <si>
    <t>The New Press</t>
  </si>
  <si>
    <t>6327</t>
  </si>
  <si>
    <t>Center for Economic Research &amp; Social Cha</t>
  </si>
  <si>
    <t>56742</t>
  </si>
  <si>
    <t>Mob Town, Inc.</t>
  </si>
  <si>
    <t>29969</t>
  </si>
  <si>
    <t>Berrett-Koehler Publishers, Inc.</t>
  </si>
  <si>
    <t>49874</t>
  </si>
  <si>
    <t>The Nation Company L.P.</t>
  </si>
  <si>
    <t>24762</t>
  </si>
  <si>
    <t>Political Research Associates</t>
  </si>
  <si>
    <t>D0204929</t>
  </si>
  <si>
    <t>The New School</t>
  </si>
  <si>
    <t>1104</t>
  </si>
  <si>
    <t>Feministing</t>
  </si>
  <si>
    <t>15844</t>
  </si>
  <si>
    <t>Race Forward DBA Colorlines</t>
  </si>
  <si>
    <t>6261R</t>
  </si>
  <si>
    <t>6380</t>
  </si>
  <si>
    <t>To record payroll for period ending 02/15/2014</t>
  </si>
  <si>
    <t>To record payroll taxes for period ending 02/15/2014</t>
  </si>
  <si>
    <t>6381</t>
  </si>
  <si>
    <t>To record payroll for period ending 02/28/2014</t>
  </si>
  <si>
    <t>To record payroll taxes for period ending 02/28/2014</t>
  </si>
  <si>
    <t>6382</t>
  </si>
  <si>
    <t>To Accrue Vacation for February 2014</t>
  </si>
  <si>
    <t>To Accrue Vacation Payroll Tax for February 2014</t>
  </si>
  <si>
    <t>Amex - JGK</t>
  </si>
  <si>
    <t>American Express Corporation</t>
  </si>
  <si>
    <t>Hootsuite Media</t>
  </si>
  <si>
    <t>Laughing Squid</t>
  </si>
  <si>
    <t>Total 1745209 · TMC Website Fees</t>
  </si>
  <si>
    <t>1612</t>
  </si>
  <si>
    <t>Modelsmith Group LLC</t>
  </si>
  <si>
    <t>Inv. 1612</t>
  </si>
  <si>
    <t>02212014</t>
  </si>
  <si>
    <t>Kunichoff, Yana</t>
  </si>
  <si>
    <t>TMC Conference Work Jan/Feb</t>
  </si>
  <si>
    <t>Total 1745250 · TMC Contractor</t>
  </si>
  <si>
    <t>2014320</t>
  </si>
  <si>
    <t>NextSteps  Marketing</t>
  </si>
  <si>
    <t>Inv. 2014320 (for speaker Mike Poplardo)</t>
  </si>
  <si>
    <t>02102014</t>
  </si>
  <si>
    <t>CreatureKind Communications</t>
  </si>
  <si>
    <t>TMC Conference Reimbursement</t>
  </si>
  <si>
    <t>0212014</t>
  </si>
  <si>
    <t>del Olmo, Diana</t>
  </si>
  <si>
    <t>TMC Travel Reimbursement</t>
  </si>
  <si>
    <t>Total 1745251 · TMC Contractor Reimbursement</t>
  </si>
  <si>
    <t>Anymeeting</t>
  </si>
  <si>
    <t>Total 1745266 · TMC Software licensing</t>
  </si>
  <si>
    <t>Delta</t>
  </si>
  <si>
    <t>Virgin</t>
  </si>
  <si>
    <t>Yellow Cab</t>
  </si>
  <si>
    <t>Total 1745273 · TMC Travel</t>
  </si>
  <si>
    <t>02182014</t>
  </si>
  <si>
    <t>University Center Conference Center</t>
  </si>
  <si>
    <t>The Media Consortium, Reservation #7941</t>
  </si>
  <si>
    <t>Total 1745279 · TMC Event</t>
  </si>
  <si>
    <t xml:space="preserve">  TOTAL Grant Balance as of 12/31/2013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</si>
</sst>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49" fontId="7" fillId="0" borderId="0" xfId="0" applyNumberFormat="1" applyFont="1"/>
    <xf numFmtId="44" fontId="6" fillId="0" borderId="0" xfId="1" applyFont="1"/>
    <xf numFmtId="44" fontId="6" fillId="0" borderId="2" xfId="1" applyFont="1" applyBorder="1"/>
    <xf numFmtId="44" fontId="6" fillId="0" borderId="3" xfId="1" applyFont="1" applyBorder="1"/>
    <xf numFmtId="44" fontId="0" fillId="0" borderId="0" xfId="1" applyFont="1"/>
    <xf numFmtId="49" fontId="8" fillId="0" borderId="0" xfId="0" applyNumberFormat="1" applyFont="1"/>
    <xf numFmtId="44" fontId="9" fillId="0" borderId="0" xfId="1" applyFont="1"/>
    <xf numFmtId="7" fontId="7" fillId="0" borderId="7" xfId="1" applyNumberFormat="1" applyFont="1" applyBorder="1"/>
    <xf numFmtId="44" fontId="9" fillId="0" borderId="0" xfId="1" applyNumberFormat="1" applyFont="1"/>
    <xf numFmtId="44" fontId="1" fillId="0" borderId="0" xfId="1" applyFont="1"/>
    <xf numFmtId="0" fontId="9" fillId="0" borderId="0" xfId="0" applyNumberFormat="1" applyFont="1"/>
    <xf numFmtId="44" fontId="7" fillId="0" borderId="0" xfId="1" applyFont="1"/>
    <xf numFmtId="44" fontId="7" fillId="0" borderId="4" xfId="1" applyFont="1" applyBorder="1"/>
    <xf numFmtId="0" fontId="2" fillId="0" borderId="0" xfId="0" applyFont="1"/>
    <xf numFmtId="49" fontId="11" fillId="0" borderId="5" xfId="0" applyNumberFormat="1" applyFont="1" applyBorder="1"/>
    <xf numFmtId="44" fontId="7" fillId="0" borderId="5" xfId="1" applyFont="1" applyBorder="1"/>
    <xf numFmtId="49" fontId="6" fillId="0" borderId="0" xfId="0" applyNumberFormat="1" applyFont="1" applyAlignment="1">
      <alignment horizontal="center"/>
    </xf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49" fontId="6" fillId="0" borderId="0" xfId="0" applyNumberFormat="1" applyFont="1" applyAlignment="1">
      <alignment horizontal="centerContinuous"/>
    </xf>
    <xf numFmtId="164" fontId="6" fillId="0" borderId="6" xfId="0" applyNumberFormat="1" applyFont="1" applyBorder="1"/>
    <xf numFmtId="49" fontId="5" fillId="0" borderId="1" xfId="0" quotePrefix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44" fontId="5" fillId="0" borderId="0" xfId="1" applyFont="1"/>
    <xf numFmtId="44" fontId="5" fillId="0" borderId="2" xfId="1" applyFont="1" applyBorder="1"/>
    <xf numFmtId="44" fontId="5" fillId="0" borderId="3" xfId="1" applyFont="1" applyBorder="1"/>
    <xf numFmtId="44" fontId="12" fillId="0" borderId="0" xfId="1" applyFont="1"/>
    <xf numFmtId="0" fontId="12" fillId="0" borderId="0" xfId="0" applyFont="1"/>
    <xf numFmtId="0" fontId="7" fillId="0" borderId="0" xfId="0" applyFont="1"/>
    <xf numFmtId="44" fontId="13" fillId="0" borderId="0" xfId="1" applyNumberFormat="1" applyFont="1"/>
    <xf numFmtId="44" fontId="13" fillId="0" borderId="0" xfId="1" applyFont="1"/>
    <xf numFmtId="44" fontId="13" fillId="0" borderId="6" xfId="1" applyNumberFormat="1" applyFont="1" applyBorder="1"/>
  </cellXfs>
  <cellStyles count="5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9"/>
  <sheetViews>
    <sheetView tabSelected="1" workbookViewId="0">
      <pane xSplit="7" ySplit="1" topLeftCell="I2" activePane="bottomRight" state="frozen"/>
      <selection pane="topRight" activeCell="H1" sqref="H1"/>
      <selection pane="bottomLeft" activeCell="A2" sqref="A2"/>
      <selection pane="bottomRight" activeCell="R18" sqref="R18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2.33203125" style="1" bestFit="1" customWidth="1"/>
    <col min="10" max="10" width="13.5" style="1" bestFit="1" customWidth="1"/>
    <col min="11" max="11" width="11.83203125" style="1" bestFit="1" customWidth="1"/>
    <col min="12" max="12" width="11.1640625" style="1" bestFit="1" customWidth="1"/>
    <col min="13" max="13" width="11.5" style="1" bestFit="1" customWidth="1"/>
    <col min="14" max="14" width="11.83203125" style="1" bestFit="1" customWidth="1"/>
    <col min="15" max="15" width="12.83203125" style="1" customWidth="1"/>
    <col min="16" max="16" width="11.1640625" style="1" bestFit="1" customWidth="1"/>
    <col min="17" max="17" width="12.5" style="1" bestFit="1" customWidth="1"/>
    <col min="18" max="18" width="12.33203125" style="1" bestFit="1" customWidth="1"/>
    <col min="19" max="19" width="11.6640625" style="1" bestFit="1" customWidth="1"/>
    <col min="20" max="20" width="12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1</v>
      </c>
      <c r="J1" s="12" t="s">
        <v>54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11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189</v>
      </c>
      <c r="H4" s="29">
        <f>'By Project 2013'!H45</f>
        <v>96674.19</v>
      </c>
      <c r="I4" s="29">
        <f>'By Project 2013'!I45</f>
        <v>-17313.88</v>
      </c>
      <c r="J4" s="29">
        <f>'By Project 2013'!J45</f>
        <v>-30.28</v>
      </c>
      <c r="K4" s="29">
        <f>'By Project 2013'!K45</f>
        <v>72000</v>
      </c>
      <c r="L4" s="29">
        <f>'By Project 2013'!L45</f>
        <v>5248.23</v>
      </c>
      <c r="M4" s="29">
        <f>'By Project 2013'!M45</f>
        <v>-2409.58</v>
      </c>
      <c r="N4" s="29">
        <f>'By Project 2013'!N45</f>
        <v>23345.899999999998</v>
      </c>
      <c r="O4" s="29">
        <f>'By Project 2013'!O45</f>
        <v>-19317.239999999998</v>
      </c>
      <c r="P4" s="29">
        <f>'By Project 2013'!P45</f>
        <v>-150</v>
      </c>
      <c r="Q4" s="29">
        <f>'By Project 2013'!Q45</f>
        <v>-24391.690000000002</v>
      </c>
      <c r="R4" s="29">
        <f>'By Project 2013'!R45</f>
        <v>-18361.46</v>
      </c>
      <c r="S4" s="29">
        <f>'By Project 2013'!S45</f>
        <v>7027.7599999999984</v>
      </c>
      <c r="T4" s="29">
        <f>'By Project 2013'!T45</f>
        <v>5750</v>
      </c>
      <c r="U4" s="29">
        <f>SUM(H4:T4)</f>
        <v>128071.95000000003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0</v>
      </c>
    </row>
    <row r="10" spans="2:21">
      <c r="B10" s="4"/>
      <c r="C10" s="4"/>
      <c r="D10" s="4"/>
      <c r="E10" s="4"/>
      <c r="F10" s="4"/>
      <c r="G10" s="4" t="s">
        <v>18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39">
        <f t="shared" ref="U10:U11" si="0">SUM(H10:T10)</f>
        <v>0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 t="shared" si="0"/>
        <v>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>SUM(H9:H11)</f>
        <v>0</v>
      </c>
      <c r="I12" s="16">
        <f t="shared" ref="I12:U12" si="1">SUM(I9:I11)</f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0</v>
      </c>
      <c r="T12" s="16">
        <f t="shared" si="1"/>
        <v>0</v>
      </c>
      <c r="U12" s="40">
        <f t="shared" si="1"/>
        <v>0</v>
      </c>
    </row>
    <row r="13" spans="2:21">
      <c r="B13" s="4"/>
      <c r="C13" s="4"/>
      <c r="D13" s="4"/>
      <c r="E13" s="4" t="s">
        <v>21</v>
      </c>
      <c r="F13" s="4"/>
      <c r="G13" s="4"/>
      <c r="H13" s="15">
        <f>H12</f>
        <v>0</v>
      </c>
      <c r="I13" s="15">
        <f t="shared" ref="I13:U13" si="2">I12</f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39">
        <f t="shared" si="2"/>
        <v>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18375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18375</v>
      </c>
    </row>
    <row r="16" spans="2:21">
      <c r="B16" s="4"/>
      <c r="C16" s="4"/>
      <c r="D16" s="4"/>
      <c r="E16" s="4"/>
      <c r="F16" s="4" t="s">
        <v>24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39">
        <f t="shared" ref="U16:U17" si="3">SUM(H16:T16)</f>
        <v>0</v>
      </c>
    </row>
    <row r="17" spans="2:21" ht="16" thickBot="1">
      <c r="B17" s="4"/>
      <c r="C17" s="4"/>
      <c r="D17" s="4"/>
      <c r="E17" s="4"/>
      <c r="F17" s="4" t="s">
        <v>25</v>
      </c>
      <c r="G17" s="4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39">
        <f t="shared" si="3"/>
        <v>0</v>
      </c>
    </row>
    <row r="18" spans="2:21" ht="16" thickBot="1">
      <c r="B18" s="4"/>
      <c r="C18" s="4"/>
      <c r="D18" s="4"/>
      <c r="E18" s="4" t="s">
        <v>26</v>
      </c>
      <c r="F18" s="4"/>
      <c r="G18" s="4"/>
      <c r="H18" s="17">
        <f>SUM(H15:H17)</f>
        <v>18375</v>
      </c>
      <c r="I18" s="17">
        <f t="shared" ref="I18:U18" si="4">SUM(I15:I17)</f>
        <v>0</v>
      </c>
      <c r="J18" s="17">
        <f t="shared" si="4"/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41">
        <f t="shared" si="4"/>
        <v>18375</v>
      </c>
    </row>
    <row r="19" spans="2:21" ht="16" thickBot="1">
      <c r="B19" s="4"/>
      <c r="C19" s="4"/>
      <c r="D19" s="4" t="s">
        <v>27</v>
      </c>
      <c r="E19" s="4"/>
      <c r="F19" s="4"/>
      <c r="G19" s="4"/>
      <c r="H19" s="16">
        <f>H13+H18</f>
        <v>18375</v>
      </c>
      <c r="I19" s="16">
        <f t="shared" ref="I19:U19" si="5">I13+I18</f>
        <v>0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16">
        <f t="shared" si="5"/>
        <v>0</v>
      </c>
      <c r="N19" s="16">
        <f t="shared" si="5"/>
        <v>0</v>
      </c>
      <c r="O19" s="16">
        <f t="shared" si="5"/>
        <v>0</v>
      </c>
      <c r="P19" s="16">
        <f t="shared" si="5"/>
        <v>0</v>
      </c>
      <c r="Q19" s="16">
        <f t="shared" si="5"/>
        <v>0</v>
      </c>
      <c r="R19" s="16">
        <f t="shared" si="5"/>
        <v>0</v>
      </c>
      <c r="S19" s="16">
        <f t="shared" si="5"/>
        <v>0</v>
      </c>
      <c r="T19" s="16">
        <f t="shared" si="5"/>
        <v>0</v>
      </c>
      <c r="U19" s="40">
        <f t="shared" si="5"/>
        <v>18375</v>
      </c>
    </row>
    <row r="20" spans="2:21">
      <c r="B20" s="4"/>
      <c r="C20" s="4"/>
      <c r="D20" s="4"/>
      <c r="E20" s="4"/>
      <c r="F20" s="4"/>
      <c r="G20" s="14" t="s">
        <v>65</v>
      </c>
      <c r="H20" s="25">
        <f>H4+H19</f>
        <v>115049.19</v>
      </c>
      <c r="I20" s="25">
        <f t="shared" ref="I20:U20" si="6">I4+I19</f>
        <v>-17313.88</v>
      </c>
      <c r="J20" s="25">
        <f t="shared" si="6"/>
        <v>-30.28</v>
      </c>
      <c r="K20" s="25">
        <f t="shared" si="6"/>
        <v>72000</v>
      </c>
      <c r="L20" s="25">
        <f t="shared" si="6"/>
        <v>5248.23</v>
      </c>
      <c r="M20" s="25">
        <f t="shared" si="6"/>
        <v>-2409.58</v>
      </c>
      <c r="N20" s="25">
        <f t="shared" si="6"/>
        <v>23345.899999999998</v>
      </c>
      <c r="O20" s="25">
        <f t="shared" si="6"/>
        <v>-19317.239999999998</v>
      </c>
      <c r="P20" s="25">
        <f t="shared" si="6"/>
        <v>-150</v>
      </c>
      <c r="Q20" s="25">
        <f t="shared" si="6"/>
        <v>-24391.690000000002</v>
      </c>
      <c r="R20" s="25">
        <f t="shared" si="6"/>
        <v>-18361.46</v>
      </c>
      <c r="S20" s="25">
        <f t="shared" si="6"/>
        <v>7027.7599999999984</v>
      </c>
      <c r="T20" s="25">
        <f t="shared" si="6"/>
        <v>5750</v>
      </c>
      <c r="U20" s="25">
        <f t="shared" si="6"/>
        <v>146446.95000000001</v>
      </c>
    </row>
    <row r="21" spans="2:21">
      <c r="B21" s="4"/>
      <c r="C21" s="4"/>
      <c r="D21" s="4" t="s">
        <v>29</v>
      </c>
      <c r="E21" s="4"/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9"/>
    </row>
    <row r="22" spans="2:21">
      <c r="B22" s="4"/>
      <c r="C22" s="4"/>
      <c r="D22" s="4"/>
      <c r="E22" s="4" t="s">
        <v>30</v>
      </c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/>
      <c r="F23" s="4" t="s">
        <v>31</v>
      </c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/>
      <c r="G24" s="4" t="s">
        <v>32</v>
      </c>
      <c r="H24" s="15">
        <v>10144.74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39">
        <f>SUM(H24:T24)</f>
        <v>10144.74</v>
      </c>
    </row>
    <row r="25" spans="2:21">
      <c r="B25" s="4"/>
      <c r="C25" s="4"/>
      <c r="D25" s="4"/>
      <c r="E25" s="4"/>
      <c r="F25" s="4"/>
      <c r="G25" s="4" t="s">
        <v>33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39">
        <f t="shared" ref="U25:U41" si="7">SUM(H25:T25)</f>
        <v>0</v>
      </c>
    </row>
    <row r="26" spans="2:21">
      <c r="B26" s="4"/>
      <c r="C26" s="4"/>
      <c r="D26" s="4"/>
      <c r="E26" s="4"/>
      <c r="F26" s="4"/>
      <c r="G26" s="4" t="s">
        <v>34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23.99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39">
        <f t="shared" si="7"/>
        <v>23.99</v>
      </c>
    </row>
    <row r="27" spans="2:21">
      <c r="B27" s="4"/>
      <c r="C27" s="4"/>
      <c r="D27" s="4"/>
      <c r="E27" s="4"/>
      <c r="F27" s="4"/>
      <c r="G27" s="4" t="s">
        <v>35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39">
        <f t="shared" si="7"/>
        <v>0</v>
      </c>
    </row>
    <row r="28" spans="2:21">
      <c r="B28" s="4"/>
      <c r="C28" s="4"/>
      <c r="D28" s="4"/>
      <c r="E28" s="4"/>
      <c r="F28" s="4"/>
      <c r="G28" s="4" t="s">
        <v>36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39">
        <f t="shared" si="7"/>
        <v>0</v>
      </c>
    </row>
    <row r="29" spans="2:21">
      <c r="B29" s="4"/>
      <c r="C29" s="4"/>
      <c r="D29" s="4"/>
      <c r="E29" s="4"/>
      <c r="F29" s="4"/>
      <c r="G29" s="4" t="s">
        <v>37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7"/>
        <v>0</v>
      </c>
    </row>
    <row r="30" spans="2:21">
      <c r="B30" s="4"/>
      <c r="C30" s="4"/>
      <c r="D30" s="4"/>
      <c r="E30" s="4"/>
      <c r="F30" s="4"/>
      <c r="G30" s="4" t="s">
        <v>38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170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39">
        <f t="shared" si="7"/>
        <v>170</v>
      </c>
    </row>
    <row r="31" spans="2:21">
      <c r="B31" s="4"/>
      <c r="C31" s="4"/>
      <c r="D31" s="4"/>
      <c r="E31" s="4"/>
      <c r="F31" s="4"/>
      <c r="G31" s="4" t="s">
        <v>39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600</v>
      </c>
      <c r="R31" s="15">
        <v>0</v>
      </c>
      <c r="S31" s="15">
        <v>0</v>
      </c>
      <c r="T31" s="15">
        <v>0</v>
      </c>
      <c r="U31" s="39">
        <f t="shared" si="7"/>
        <v>600</v>
      </c>
    </row>
    <row r="32" spans="2:21">
      <c r="B32" s="4"/>
      <c r="C32" s="4"/>
      <c r="D32" s="4"/>
      <c r="E32" s="4"/>
      <c r="F32" s="4"/>
      <c r="G32" s="4" t="s">
        <v>40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7"/>
        <v>0</v>
      </c>
    </row>
    <row r="33" spans="2:21">
      <c r="B33" s="4"/>
      <c r="C33" s="4"/>
      <c r="D33" s="4"/>
      <c r="E33" s="4"/>
      <c r="F33" s="4"/>
      <c r="G33" s="4" t="s">
        <v>41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17.989999999999998</v>
      </c>
      <c r="P33" s="15">
        <v>0</v>
      </c>
      <c r="Q33" s="15">
        <v>1312.36</v>
      </c>
      <c r="R33" s="15">
        <v>0</v>
      </c>
      <c r="S33" s="15">
        <v>0</v>
      </c>
      <c r="T33" s="15">
        <v>0</v>
      </c>
      <c r="U33" s="39">
        <f t="shared" si="7"/>
        <v>1330.35</v>
      </c>
    </row>
    <row r="34" spans="2:21">
      <c r="B34" s="4"/>
      <c r="C34" s="4"/>
      <c r="D34" s="4"/>
      <c r="E34" s="4"/>
      <c r="F34" s="4"/>
      <c r="G34" s="4" t="s">
        <v>42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7"/>
        <v>0</v>
      </c>
    </row>
    <row r="35" spans="2:21">
      <c r="B35" s="4"/>
      <c r="C35" s="4"/>
      <c r="D35" s="4"/>
      <c r="E35" s="4"/>
      <c r="F35" s="4"/>
      <c r="G35" s="4" t="s">
        <v>43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7"/>
        <v>0</v>
      </c>
    </row>
    <row r="36" spans="2:21">
      <c r="B36" s="4"/>
      <c r="C36" s="4"/>
      <c r="D36" s="4"/>
      <c r="E36" s="4"/>
      <c r="F36" s="4"/>
      <c r="G36" s="4" t="s">
        <v>44</v>
      </c>
      <c r="H36" s="15">
        <v>17.63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7"/>
        <v>17.63</v>
      </c>
    </row>
    <row r="37" spans="2:21">
      <c r="B37" s="4"/>
      <c r="C37" s="4"/>
      <c r="D37" s="4"/>
      <c r="E37" s="4"/>
      <c r="F37" s="4"/>
      <c r="G37" s="4" t="s">
        <v>45</v>
      </c>
      <c r="H37" s="15">
        <v>0</v>
      </c>
      <c r="I37" s="15">
        <v>0</v>
      </c>
      <c r="J37" s="15">
        <v>0</v>
      </c>
      <c r="K37" s="15">
        <v>176.78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281</v>
      </c>
      <c r="R37" s="15">
        <v>0</v>
      </c>
      <c r="S37" s="15">
        <v>0</v>
      </c>
      <c r="T37" s="15">
        <v>0</v>
      </c>
      <c r="U37" s="39">
        <f t="shared" si="7"/>
        <v>457.78</v>
      </c>
    </row>
    <row r="38" spans="2:21">
      <c r="B38" s="4"/>
      <c r="C38" s="4"/>
      <c r="D38" s="4"/>
      <c r="E38" s="4"/>
      <c r="F38" s="4"/>
      <c r="G38" s="4" t="s">
        <v>46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39">
        <f t="shared" si="7"/>
        <v>0</v>
      </c>
    </row>
    <row r="39" spans="2:21">
      <c r="B39" s="4"/>
      <c r="C39" s="4"/>
      <c r="D39" s="4"/>
      <c r="E39" s="4"/>
      <c r="F39" s="4"/>
      <c r="G39" s="4" t="s">
        <v>47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39">
        <f t="shared" si="7"/>
        <v>0</v>
      </c>
    </row>
    <row r="40" spans="2:21">
      <c r="B40" s="4"/>
      <c r="C40" s="4"/>
      <c r="D40" s="4"/>
      <c r="E40" s="4"/>
      <c r="F40" s="4"/>
      <c r="G40" s="4" t="s">
        <v>48</v>
      </c>
      <c r="H40" s="15">
        <v>0</v>
      </c>
      <c r="I40" s="15">
        <v>0</v>
      </c>
      <c r="J40" s="15">
        <v>0</v>
      </c>
      <c r="K40" s="15">
        <v>500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39">
        <f t="shared" si="7"/>
        <v>500</v>
      </c>
    </row>
    <row r="41" spans="2:21" ht="16" thickBot="1">
      <c r="B41" s="4"/>
      <c r="C41" s="4"/>
      <c r="D41" s="4"/>
      <c r="E41" s="4"/>
      <c r="F41" s="4"/>
      <c r="G41" s="4" t="s">
        <v>49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2611.25</v>
      </c>
      <c r="R41" s="15">
        <v>0</v>
      </c>
      <c r="S41" s="15">
        <v>0</v>
      </c>
      <c r="T41" s="15">
        <v>0</v>
      </c>
      <c r="U41" s="39">
        <f t="shared" si="7"/>
        <v>2611.25</v>
      </c>
    </row>
    <row r="42" spans="2:21" ht="16" thickBot="1">
      <c r="B42" s="4"/>
      <c r="C42" s="4"/>
      <c r="D42" s="4"/>
      <c r="E42" s="4"/>
      <c r="F42" s="4" t="s">
        <v>50</v>
      </c>
      <c r="G42" s="4"/>
      <c r="H42" s="17">
        <f>SUM(H24:H41)</f>
        <v>10162.369999999999</v>
      </c>
      <c r="I42" s="17">
        <f t="shared" ref="I42:U42" si="8">SUM(I24:I41)</f>
        <v>0</v>
      </c>
      <c r="J42" s="17">
        <f t="shared" si="8"/>
        <v>0</v>
      </c>
      <c r="K42" s="17">
        <f t="shared" si="8"/>
        <v>676.78</v>
      </c>
      <c r="L42" s="17">
        <f t="shared" si="8"/>
        <v>0</v>
      </c>
      <c r="M42" s="17">
        <f t="shared" si="8"/>
        <v>0</v>
      </c>
      <c r="N42" s="17">
        <f t="shared" si="8"/>
        <v>0</v>
      </c>
      <c r="O42" s="17">
        <f t="shared" si="8"/>
        <v>211.98000000000002</v>
      </c>
      <c r="P42" s="17">
        <f t="shared" si="8"/>
        <v>0</v>
      </c>
      <c r="Q42" s="17">
        <f t="shared" si="8"/>
        <v>4804.6099999999997</v>
      </c>
      <c r="R42" s="17">
        <f t="shared" si="8"/>
        <v>0</v>
      </c>
      <c r="S42" s="17">
        <f t="shared" si="8"/>
        <v>0</v>
      </c>
      <c r="T42" s="17">
        <f t="shared" si="8"/>
        <v>0</v>
      </c>
      <c r="U42" s="41">
        <f t="shared" si="8"/>
        <v>15855.74</v>
      </c>
    </row>
    <row r="43" spans="2:21" ht="16" thickBot="1">
      <c r="B43" s="4"/>
      <c r="C43" s="4"/>
      <c r="D43" s="4"/>
      <c r="E43" s="4" t="s">
        <v>51</v>
      </c>
      <c r="F43" s="4"/>
      <c r="G43" s="4"/>
      <c r="H43" s="17">
        <f>H42</f>
        <v>10162.369999999999</v>
      </c>
      <c r="I43" s="17">
        <f t="shared" ref="I43:U44" si="9">I42</f>
        <v>0</v>
      </c>
      <c r="J43" s="17">
        <f t="shared" si="9"/>
        <v>0</v>
      </c>
      <c r="K43" s="17">
        <f t="shared" si="9"/>
        <v>676.78</v>
      </c>
      <c r="L43" s="17">
        <f t="shared" si="9"/>
        <v>0</v>
      </c>
      <c r="M43" s="17">
        <f t="shared" si="9"/>
        <v>0</v>
      </c>
      <c r="N43" s="17">
        <f t="shared" si="9"/>
        <v>0</v>
      </c>
      <c r="O43" s="17">
        <f t="shared" si="9"/>
        <v>211.98000000000002</v>
      </c>
      <c r="P43" s="17">
        <f t="shared" si="9"/>
        <v>0</v>
      </c>
      <c r="Q43" s="17">
        <f t="shared" si="9"/>
        <v>4804.6099999999997</v>
      </c>
      <c r="R43" s="17">
        <f t="shared" si="9"/>
        <v>0</v>
      </c>
      <c r="S43" s="17">
        <f t="shared" si="9"/>
        <v>0</v>
      </c>
      <c r="T43" s="17">
        <f t="shared" si="9"/>
        <v>0</v>
      </c>
      <c r="U43" s="41">
        <f t="shared" si="9"/>
        <v>15855.74</v>
      </c>
    </row>
    <row r="44" spans="2:21" ht="16" thickBot="1">
      <c r="B44" s="4"/>
      <c r="C44" s="4"/>
      <c r="D44" s="4" t="s">
        <v>52</v>
      </c>
      <c r="E44" s="4"/>
      <c r="F44" s="4"/>
      <c r="G44" s="4"/>
      <c r="H44" s="17">
        <f>H43</f>
        <v>10162.369999999999</v>
      </c>
      <c r="I44" s="17">
        <f t="shared" si="9"/>
        <v>0</v>
      </c>
      <c r="J44" s="17">
        <f t="shared" si="9"/>
        <v>0</v>
      </c>
      <c r="K44" s="17">
        <f t="shared" si="9"/>
        <v>676.78</v>
      </c>
      <c r="L44" s="17">
        <f t="shared" si="9"/>
        <v>0</v>
      </c>
      <c r="M44" s="17">
        <f t="shared" si="9"/>
        <v>0</v>
      </c>
      <c r="N44" s="17">
        <f t="shared" si="9"/>
        <v>0</v>
      </c>
      <c r="O44" s="17">
        <f t="shared" si="9"/>
        <v>211.98000000000002</v>
      </c>
      <c r="P44" s="17">
        <f t="shared" si="9"/>
        <v>0</v>
      </c>
      <c r="Q44" s="17">
        <f t="shared" si="9"/>
        <v>4804.6099999999997</v>
      </c>
      <c r="R44" s="17">
        <f t="shared" si="9"/>
        <v>0</v>
      </c>
      <c r="S44" s="17">
        <f t="shared" si="9"/>
        <v>0</v>
      </c>
      <c r="T44" s="17">
        <f t="shared" si="9"/>
        <v>0</v>
      </c>
      <c r="U44" s="41">
        <f t="shared" si="9"/>
        <v>15855.74</v>
      </c>
    </row>
    <row r="45" spans="2:21" s="27" customFormat="1" ht="16" thickBot="1">
      <c r="B45" s="14"/>
      <c r="C45" s="14"/>
      <c r="D45" s="14"/>
      <c r="E45" s="14"/>
      <c r="F45" s="14"/>
      <c r="G45" s="14" t="s">
        <v>187</v>
      </c>
      <c r="H45" s="26">
        <f>H20-H44</f>
        <v>104886.82</v>
      </c>
      <c r="I45" s="26">
        <f t="shared" ref="I45:U45" si="10">I20-I44</f>
        <v>-17313.88</v>
      </c>
      <c r="J45" s="26">
        <f t="shared" si="10"/>
        <v>-30.28</v>
      </c>
      <c r="K45" s="26">
        <f t="shared" si="10"/>
        <v>71323.22</v>
      </c>
      <c r="L45" s="26">
        <f t="shared" si="10"/>
        <v>5248.23</v>
      </c>
      <c r="M45" s="26">
        <f t="shared" si="10"/>
        <v>-2409.58</v>
      </c>
      <c r="N45" s="26">
        <f t="shared" si="10"/>
        <v>23345.899999999998</v>
      </c>
      <c r="O45" s="26">
        <f t="shared" si="10"/>
        <v>-19529.219999999998</v>
      </c>
      <c r="P45" s="26">
        <f t="shared" si="10"/>
        <v>-150</v>
      </c>
      <c r="Q45" s="26">
        <f t="shared" si="10"/>
        <v>-29196.300000000003</v>
      </c>
      <c r="R45" s="26">
        <f t="shared" si="10"/>
        <v>-18361.46</v>
      </c>
      <c r="S45" s="26">
        <f t="shared" si="10"/>
        <v>7027.7599999999984</v>
      </c>
      <c r="T45" s="26">
        <f t="shared" si="10"/>
        <v>5750</v>
      </c>
      <c r="U45" s="26">
        <f t="shared" si="10"/>
        <v>130591.21</v>
      </c>
    </row>
    <row r="46" spans="2:21" ht="16" thickTop="1">
      <c r="B46" s="9"/>
      <c r="C46" s="9"/>
      <c r="D46" s="9"/>
      <c r="E46" s="9"/>
      <c r="F46" s="9"/>
      <c r="G46" s="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9"/>
    </row>
    <row r="47" spans="2:21">
      <c r="H47" s="18"/>
      <c r="I47" s="18"/>
      <c r="J47" s="18"/>
      <c r="K47" s="18"/>
      <c r="L47" s="18"/>
      <c r="M47" s="18"/>
      <c r="N47" s="18"/>
      <c r="O47" s="18"/>
      <c r="P47" s="18"/>
      <c r="Q47" s="46" t="s">
        <v>56</v>
      </c>
      <c r="S47" s="23"/>
      <c r="T47" s="23"/>
      <c r="U47" s="45">
        <f>H45</f>
        <v>104886.82</v>
      </c>
    </row>
    <row r="48" spans="2:21">
      <c r="H48" s="18"/>
      <c r="I48" s="18"/>
      <c r="J48" s="18"/>
      <c r="K48" s="18"/>
      <c r="L48" s="18"/>
      <c r="M48" s="18"/>
      <c r="N48" s="18"/>
      <c r="O48" s="18"/>
      <c r="P48" s="18"/>
      <c r="Q48" s="20"/>
      <c r="S48" s="23"/>
      <c r="T48" s="23"/>
      <c r="U48" s="46"/>
    </row>
    <row r="49" spans="8:21">
      <c r="H49" s="18"/>
      <c r="I49" s="18"/>
      <c r="J49" s="18"/>
      <c r="K49" s="18"/>
      <c r="L49" s="18"/>
      <c r="M49" s="18"/>
      <c r="N49" s="18"/>
      <c r="O49" s="18"/>
      <c r="P49" s="18"/>
      <c r="Q49" s="46" t="s">
        <v>57</v>
      </c>
      <c r="S49" s="23"/>
      <c r="T49" s="23"/>
      <c r="U49" s="46"/>
    </row>
    <row r="50" spans="8:21">
      <c r="H50" s="18"/>
      <c r="I50" s="18"/>
      <c r="J50" s="18"/>
      <c r="K50" s="18"/>
      <c r="L50" s="18"/>
      <c r="M50" s="18"/>
      <c r="N50" s="18"/>
      <c r="O50" s="18"/>
      <c r="P50" s="18"/>
      <c r="Q50" s="20" t="s">
        <v>58</v>
      </c>
      <c r="S50" s="23"/>
      <c r="T50" s="23"/>
      <c r="U50" s="22">
        <f>K45</f>
        <v>71323.22</v>
      </c>
    </row>
    <row r="51" spans="8:21">
      <c r="H51" s="18"/>
      <c r="I51" s="18"/>
      <c r="J51" s="18"/>
      <c r="K51" s="18"/>
      <c r="L51" s="18"/>
      <c r="M51" s="18"/>
      <c r="N51" s="18"/>
      <c r="O51" s="18"/>
      <c r="P51" s="18"/>
      <c r="Q51" s="20" t="s">
        <v>59</v>
      </c>
      <c r="S51" s="23"/>
      <c r="T51" s="23"/>
      <c r="U51" s="22">
        <f>L45</f>
        <v>5248.23</v>
      </c>
    </row>
    <row r="52" spans="8:21">
      <c r="H52" s="18"/>
      <c r="I52" s="18"/>
      <c r="J52" s="18"/>
      <c r="K52" s="18"/>
      <c r="L52" s="18"/>
      <c r="M52" s="18"/>
      <c r="N52" s="18"/>
      <c r="O52" s="18"/>
      <c r="P52" s="18"/>
      <c r="Q52" s="24" t="s">
        <v>60</v>
      </c>
      <c r="S52" s="23"/>
      <c r="T52" s="23"/>
      <c r="U52" s="22">
        <f>N45</f>
        <v>23345.899999999998</v>
      </c>
    </row>
    <row r="53" spans="8:21">
      <c r="H53" s="18"/>
      <c r="I53" s="18"/>
      <c r="J53" s="18"/>
      <c r="K53" s="18"/>
      <c r="L53" s="18"/>
      <c r="M53" s="18"/>
      <c r="N53" s="18"/>
      <c r="O53" s="18"/>
      <c r="P53" s="18"/>
      <c r="Q53" s="20" t="s">
        <v>61</v>
      </c>
      <c r="S53" s="23"/>
      <c r="T53" s="23"/>
      <c r="U53" s="22">
        <f>S45</f>
        <v>7027.7599999999984</v>
      </c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20" t="s">
        <v>62</v>
      </c>
      <c r="S54" s="23"/>
      <c r="T54" s="23"/>
      <c r="U54" s="22">
        <f>T45</f>
        <v>5750</v>
      </c>
    </row>
    <row r="55" spans="8:21" ht="16" thickBot="1">
      <c r="H55" s="18"/>
      <c r="I55" s="18"/>
      <c r="J55" s="18"/>
      <c r="K55" s="18"/>
      <c r="L55" s="18"/>
      <c r="M55" s="18"/>
      <c r="N55" s="18"/>
      <c r="O55" s="18"/>
      <c r="P55" s="18"/>
      <c r="Q55" s="46" t="s">
        <v>63</v>
      </c>
      <c r="S55" s="23"/>
      <c r="T55" s="23"/>
      <c r="U55" s="47">
        <f>I45+J45+M45+O45+P45+Q45+R45</f>
        <v>-86990.720000000001</v>
      </c>
    </row>
    <row r="56" spans="8:21" ht="16" thickTop="1">
      <c r="H56" s="18"/>
      <c r="I56" s="18"/>
      <c r="J56" s="18"/>
      <c r="K56" s="18"/>
      <c r="L56" s="18"/>
      <c r="M56" s="18"/>
      <c r="N56" s="18"/>
      <c r="O56" s="18"/>
      <c r="P56" s="18"/>
      <c r="Q56" s="25" t="s">
        <v>188</v>
      </c>
      <c r="S56" s="23"/>
      <c r="T56" s="23"/>
      <c r="U56" s="21">
        <f>+SUM(U47:U55)</f>
        <v>130591.21000000002</v>
      </c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  <row r="66" spans="8:21"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42"/>
    </row>
    <row r="67" spans="8:21"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42"/>
    </row>
    <row r="68" spans="8:21"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42"/>
    </row>
    <row r="69" spans="8:21"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42"/>
    </row>
  </sheetData>
  <phoneticPr fontId="10" type="noConversion"/>
  <pageMargins left="0.25" right="0.25" top="0.75" bottom="0.5" header="0.25" footer="0.25"/>
  <pageSetup scale="5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- February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9"/>
  <sheetViews>
    <sheetView workbookViewId="0">
      <pane xSplit="7" ySplit="1" topLeftCell="H19" activePane="bottomRight" state="frozen"/>
      <selection pane="topRight" activeCell="H1" sqref="H1"/>
      <selection pane="bottomLeft" activeCell="A2" sqref="A2"/>
      <selection pane="bottomRight" activeCell="J26" sqref="J26"/>
    </sheetView>
  </sheetViews>
  <sheetFormatPr baseColWidth="10" defaultColWidth="10.83203125" defaultRowHeight="15" x14ac:dyDescent="0"/>
  <cols>
    <col min="1" max="1" width="2.5" style="1" customWidth="1"/>
    <col min="2" max="6" width="2.33203125" style="1" customWidth="1"/>
    <col min="7" max="7" width="37.1640625" style="1" bestFit="1" customWidth="1"/>
    <col min="8" max="8" width="12.83203125" style="1" bestFit="1" customWidth="1"/>
    <col min="9" max="9" width="12.33203125" style="1" bestFit="1" customWidth="1"/>
    <col min="10" max="10" width="13.5" style="1" bestFit="1" customWidth="1"/>
    <col min="11" max="11" width="11.83203125" style="1" bestFit="1" customWidth="1"/>
    <col min="12" max="12" width="11.1640625" style="1" bestFit="1" customWidth="1"/>
    <col min="13" max="13" width="11.5" style="1" bestFit="1" customWidth="1"/>
    <col min="14" max="14" width="11.83203125" style="1" bestFit="1" customWidth="1"/>
    <col min="15" max="15" width="12.83203125" style="1" customWidth="1"/>
    <col min="16" max="16" width="11.1640625" style="1" bestFit="1" customWidth="1"/>
    <col min="17" max="17" width="12.5" style="1" bestFit="1" customWidth="1"/>
    <col min="18" max="18" width="12.33203125" style="1" bestFit="1" customWidth="1"/>
    <col min="19" max="19" width="11.6640625" style="1" bestFit="1" customWidth="1"/>
    <col min="20" max="20" width="12.6640625" style="1" bestFit="1" customWidth="1"/>
    <col min="21" max="21" width="12.6640625" style="43" bestFit="1" customWidth="1"/>
    <col min="22" max="16384" width="10.83203125" style="1"/>
  </cols>
  <sheetData>
    <row r="1" spans="2:21" s="13" customFormat="1" ht="61" thickBot="1">
      <c r="B1" s="11"/>
      <c r="C1" s="11"/>
      <c r="D1" s="11"/>
      <c r="E1" s="11"/>
      <c r="F1" s="11"/>
      <c r="G1" s="11"/>
      <c r="H1" s="12" t="s">
        <v>0</v>
      </c>
      <c r="I1" s="12" t="s">
        <v>1</v>
      </c>
      <c r="J1" s="12" t="s">
        <v>54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11</v>
      </c>
      <c r="U1" s="12" t="s">
        <v>12</v>
      </c>
    </row>
    <row r="2" spans="2:21" ht="16" thickTop="1">
      <c r="B2" s="4" t="s">
        <v>13</v>
      </c>
      <c r="C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2"/>
    </row>
    <row r="3" spans="2:21">
      <c r="B3" s="4"/>
      <c r="C3" s="4"/>
      <c r="D3" s="4" t="s">
        <v>14</v>
      </c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2"/>
    </row>
    <row r="4" spans="2:21" ht="18">
      <c r="B4" s="4"/>
      <c r="C4" s="4"/>
      <c r="D4" s="4"/>
      <c r="E4" s="4"/>
      <c r="F4" s="4"/>
      <c r="G4" s="28" t="s">
        <v>122</v>
      </c>
      <c r="H4" s="29">
        <v>108841.67</v>
      </c>
      <c r="I4" s="29">
        <v>-15430.14</v>
      </c>
      <c r="J4" s="29">
        <v>0</v>
      </c>
      <c r="K4" s="29">
        <v>47000</v>
      </c>
      <c r="L4" s="29">
        <v>0</v>
      </c>
      <c r="M4" s="29">
        <v>0</v>
      </c>
      <c r="N4" s="29">
        <v>4359.5</v>
      </c>
      <c r="O4" s="29">
        <v>-11192.39</v>
      </c>
      <c r="P4" s="29">
        <v>0</v>
      </c>
      <c r="Q4" s="29">
        <v>-13962.93</v>
      </c>
      <c r="R4" s="29">
        <v>-14979.7</v>
      </c>
      <c r="S4" s="29">
        <v>0</v>
      </c>
      <c r="T4" s="29">
        <v>0</v>
      </c>
      <c r="U4" s="29">
        <f>SUM(H4:T4)</f>
        <v>104636.01000000002</v>
      </c>
    </row>
    <row r="5" spans="2:21">
      <c r="E5" s="4"/>
      <c r="F5" s="4"/>
      <c r="G5" s="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9"/>
    </row>
    <row r="6" spans="2:21" ht="18">
      <c r="D6" s="19" t="s">
        <v>55</v>
      </c>
      <c r="E6" s="4"/>
      <c r="F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9"/>
    </row>
    <row r="7" spans="2:21">
      <c r="B7" s="4"/>
      <c r="C7" s="4"/>
      <c r="D7" s="4"/>
      <c r="E7" s="4" t="s">
        <v>15</v>
      </c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9"/>
    </row>
    <row r="8" spans="2:21">
      <c r="B8" s="4"/>
      <c r="C8" s="4"/>
      <c r="D8" s="4"/>
      <c r="E8" s="4"/>
      <c r="F8" s="4" t="s">
        <v>16</v>
      </c>
      <c r="G8" s="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/>
    </row>
    <row r="9" spans="2:21">
      <c r="B9" s="4"/>
      <c r="C9" s="4"/>
      <c r="D9" s="4"/>
      <c r="E9" s="4"/>
      <c r="F9" s="4"/>
      <c r="G9" s="4" t="s">
        <v>17</v>
      </c>
      <c r="H9" s="15">
        <v>118564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39">
        <f>SUM(H9:T9)</f>
        <v>118564</v>
      </c>
    </row>
    <row r="10" spans="2:21">
      <c r="B10" s="4"/>
      <c r="C10" s="4"/>
      <c r="D10" s="4"/>
      <c r="E10" s="4"/>
      <c r="F10" s="4"/>
      <c r="G10" s="4" t="s">
        <v>18</v>
      </c>
      <c r="H10" s="15">
        <v>-78564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40000</v>
      </c>
      <c r="O10" s="15">
        <v>0</v>
      </c>
      <c r="P10" s="15">
        <v>0</v>
      </c>
      <c r="Q10" s="15">
        <v>0</v>
      </c>
      <c r="R10" s="15">
        <v>0</v>
      </c>
      <c r="S10" s="15">
        <v>30000</v>
      </c>
      <c r="T10" s="15">
        <v>0</v>
      </c>
      <c r="U10" s="39">
        <f t="shared" ref="U10:U13" si="0">SUM(H10:T10)</f>
        <v>-8564</v>
      </c>
    </row>
    <row r="11" spans="2:21" ht="16" thickBot="1">
      <c r="B11" s="4"/>
      <c r="C11" s="4"/>
      <c r="D11" s="4"/>
      <c r="E11" s="4"/>
      <c r="F11" s="4"/>
      <c r="G11" s="4" t="s">
        <v>19</v>
      </c>
      <c r="H11" s="15">
        <v>0</v>
      </c>
      <c r="I11" s="15">
        <v>0</v>
      </c>
      <c r="J11" s="15">
        <v>0</v>
      </c>
      <c r="K11" s="15">
        <v>25000</v>
      </c>
      <c r="L11" s="15">
        <v>7000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39">
        <f t="shared" si="0"/>
        <v>32000</v>
      </c>
    </row>
    <row r="12" spans="2:21" ht="16" thickBot="1">
      <c r="B12" s="4"/>
      <c r="C12" s="4"/>
      <c r="D12" s="4"/>
      <c r="E12" s="4"/>
      <c r="F12" s="4" t="s">
        <v>20</v>
      </c>
      <c r="G12" s="4"/>
      <c r="H12" s="16">
        <f>SUM(H9:H11)</f>
        <v>40000</v>
      </c>
      <c r="I12" s="16">
        <f t="shared" ref="I12:T12" si="1">SUM(I9:I11)</f>
        <v>0</v>
      </c>
      <c r="J12" s="16">
        <f t="shared" si="1"/>
        <v>0</v>
      </c>
      <c r="K12" s="16">
        <f t="shared" si="1"/>
        <v>25000</v>
      </c>
      <c r="L12" s="16">
        <f t="shared" si="1"/>
        <v>7000</v>
      </c>
      <c r="M12" s="16">
        <f t="shared" si="1"/>
        <v>0</v>
      </c>
      <c r="N12" s="16">
        <f t="shared" si="1"/>
        <v>40000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6">
        <f t="shared" si="1"/>
        <v>0</v>
      </c>
      <c r="S12" s="16">
        <f t="shared" si="1"/>
        <v>30000</v>
      </c>
      <c r="T12" s="16">
        <f t="shared" ref="T12" si="2">SUM(T9:T11)</f>
        <v>0</v>
      </c>
      <c r="U12" s="40">
        <f t="shared" ref="U12" si="3">SUM(U9:U11)</f>
        <v>142000</v>
      </c>
    </row>
    <row r="13" spans="2:21">
      <c r="B13" s="4"/>
      <c r="C13" s="4"/>
      <c r="D13" s="4"/>
      <c r="E13" s="4" t="s">
        <v>21</v>
      </c>
      <c r="F13" s="4"/>
      <c r="G13" s="4"/>
      <c r="H13" s="15">
        <f>H12</f>
        <v>40000</v>
      </c>
      <c r="I13" s="15">
        <f t="shared" ref="I13:U13" si="4">I12</f>
        <v>0</v>
      </c>
      <c r="J13" s="15">
        <f t="shared" si="4"/>
        <v>0</v>
      </c>
      <c r="K13" s="15">
        <f t="shared" si="4"/>
        <v>25000</v>
      </c>
      <c r="L13" s="15">
        <f t="shared" si="4"/>
        <v>7000</v>
      </c>
      <c r="M13" s="15">
        <f t="shared" si="4"/>
        <v>0</v>
      </c>
      <c r="N13" s="15">
        <f t="shared" si="4"/>
        <v>40000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30000</v>
      </c>
      <c r="T13" s="15">
        <f t="shared" si="4"/>
        <v>0</v>
      </c>
      <c r="U13" s="39">
        <f t="shared" si="4"/>
        <v>142000</v>
      </c>
    </row>
    <row r="14" spans="2:21">
      <c r="B14" s="4"/>
      <c r="C14" s="4"/>
      <c r="D14" s="4"/>
      <c r="E14" s="4" t="s">
        <v>22</v>
      </c>
      <c r="F14" s="4"/>
      <c r="G14" s="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9"/>
    </row>
    <row r="15" spans="2:21">
      <c r="B15" s="4"/>
      <c r="C15" s="4"/>
      <c r="D15" s="4"/>
      <c r="E15" s="4"/>
      <c r="F15" s="4" t="s">
        <v>23</v>
      </c>
      <c r="G15" s="4"/>
      <c r="H15" s="15">
        <v>16300.52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39">
        <f>SUM(H15:T15)</f>
        <v>16300.52</v>
      </c>
    </row>
    <row r="16" spans="2:21">
      <c r="B16" s="4"/>
      <c r="C16" s="4"/>
      <c r="D16" s="4"/>
      <c r="E16" s="4"/>
      <c r="F16" s="4" t="s">
        <v>24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500</v>
      </c>
      <c r="S16" s="15">
        <v>0</v>
      </c>
      <c r="T16" s="15">
        <v>5750</v>
      </c>
      <c r="U16" s="39">
        <f t="shared" ref="U16:U17" si="5">SUM(H16:T16)</f>
        <v>6250</v>
      </c>
    </row>
    <row r="17" spans="2:21" ht="16" thickBot="1">
      <c r="B17" s="4"/>
      <c r="C17" s="4"/>
      <c r="D17" s="4"/>
      <c r="E17" s="4"/>
      <c r="F17" s="4" t="s">
        <v>25</v>
      </c>
      <c r="G17" s="4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2500</v>
      </c>
      <c r="R17" s="15">
        <v>0</v>
      </c>
      <c r="S17" s="15">
        <v>0</v>
      </c>
      <c r="T17" s="15">
        <v>0</v>
      </c>
      <c r="U17" s="39">
        <f t="shared" si="5"/>
        <v>2500</v>
      </c>
    </row>
    <row r="18" spans="2:21" ht="16" thickBot="1">
      <c r="B18" s="4"/>
      <c r="C18" s="4"/>
      <c r="D18" s="4"/>
      <c r="E18" s="4" t="s">
        <v>26</v>
      </c>
      <c r="F18" s="4"/>
      <c r="G18" s="4"/>
      <c r="H18" s="17">
        <f>SUM(H15:H17)</f>
        <v>16300.52</v>
      </c>
      <c r="I18" s="17">
        <f t="shared" ref="I18:U18" si="6">SUM(I15:I17)</f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2500</v>
      </c>
      <c r="R18" s="17">
        <f t="shared" si="6"/>
        <v>500</v>
      </c>
      <c r="S18" s="17">
        <f t="shared" si="6"/>
        <v>0</v>
      </c>
      <c r="T18" s="17">
        <f t="shared" si="6"/>
        <v>5750</v>
      </c>
      <c r="U18" s="41">
        <f t="shared" si="6"/>
        <v>25050.52</v>
      </c>
    </row>
    <row r="19" spans="2:21" ht="16" thickBot="1">
      <c r="B19" s="4"/>
      <c r="C19" s="4"/>
      <c r="D19" s="4" t="s">
        <v>27</v>
      </c>
      <c r="E19" s="4"/>
      <c r="F19" s="4"/>
      <c r="G19" s="4"/>
      <c r="H19" s="16">
        <f>H13+H18</f>
        <v>56300.520000000004</v>
      </c>
      <c r="I19" s="16">
        <f t="shared" ref="I19:U19" si="7">I13+I18</f>
        <v>0</v>
      </c>
      <c r="J19" s="16">
        <f t="shared" si="7"/>
        <v>0</v>
      </c>
      <c r="K19" s="16">
        <f t="shared" si="7"/>
        <v>25000</v>
      </c>
      <c r="L19" s="16">
        <f t="shared" si="7"/>
        <v>7000</v>
      </c>
      <c r="M19" s="16">
        <f t="shared" si="7"/>
        <v>0</v>
      </c>
      <c r="N19" s="16">
        <f t="shared" si="7"/>
        <v>40000</v>
      </c>
      <c r="O19" s="16">
        <f t="shared" si="7"/>
        <v>0</v>
      </c>
      <c r="P19" s="16">
        <f t="shared" si="7"/>
        <v>0</v>
      </c>
      <c r="Q19" s="16">
        <f t="shared" si="7"/>
        <v>2500</v>
      </c>
      <c r="R19" s="16">
        <f t="shared" si="7"/>
        <v>500</v>
      </c>
      <c r="S19" s="16">
        <f t="shared" si="7"/>
        <v>30000</v>
      </c>
      <c r="T19" s="16">
        <f t="shared" si="7"/>
        <v>5750</v>
      </c>
      <c r="U19" s="40">
        <f t="shared" si="7"/>
        <v>167050.51999999999</v>
      </c>
    </row>
    <row r="20" spans="2:21">
      <c r="B20" s="4"/>
      <c r="C20" s="4"/>
      <c r="D20" s="4"/>
      <c r="E20" s="4"/>
      <c r="F20" s="4"/>
      <c r="G20" s="14" t="s">
        <v>65</v>
      </c>
      <c r="H20" s="25">
        <f>H4+H19</f>
        <v>165142.19</v>
      </c>
      <c r="I20" s="25">
        <f t="shared" ref="I20:U20" si="8">I4+I19</f>
        <v>-15430.14</v>
      </c>
      <c r="J20" s="25">
        <f t="shared" si="8"/>
        <v>0</v>
      </c>
      <c r="K20" s="25">
        <f t="shared" si="8"/>
        <v>72000</v>
      </c>
      <c r="L20" s="25">
        <f t="shared" si="8"/>
        <v>7000</v>
      </c>
      <c r="M20" s="25">
        <f t="shared" si="8"/>
        <v>0</v>
      </c>
      <c r="N20" s="25">
        <f t="shared" si="8"/>
        <v>44359.5</v>
      </c>
      <c r="O20" s="25">
        <f t="shared" si="8"/>
        <v>-11192.39</v>
      </c>
      <c r="P20" s="25">
        <f t="shared" si="8"/>
        <v>0</v>
      </c>
      <c r="Q20" s="25">
        <f t="shared" si="8"/>
        <v>-11462.93</v>
      </c>
      <c r="R20" s="25">
        <f t="shared" si="8"/>
        <v>-14479.7</v>
      </c>
      <c r="S20" s="25">
        <f t="shared" si="8"/>
        <v>30000</v>
      </c>
      <c r="T20" s="25">
        <f t="shared" si="8"/>
        <v>5750</v>
      </c>
      <c r="U20" s="25">
        <f t="shared" si="8"/>
        <v>271686.53000000003</v>
      </c>
    </row>
    <row r="21" spans="2:21">
      <c r="B21" s="4"/>
      <c r="C21" s="4"/>
      <c r="D21" s="4" t="s">
        <v>29</v>
      </c>
      <c r="E21" s="4"/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9"/>
    </row>
    <row r="22" spans="2:21">
      <c r="B22" s="4"/>
      <c r="C22" s="4"/>
      <c r="D22" s="4"/>
      <c r="E22" s="4" t="s">
        <v>30</v>
      </c>
      <c r="F22" s="4"/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9"/>
    </row>
    <row r="23" spans="2:21">
      <c r="B23" s="4"/>
      <c r="C23" s="4"/>
      <c r="D23" s="4"/>
      <c r="E23" s="4"/>
      <c r="F23" s="4" t="s">
        <v>31</v>
      </c>
      <c r="G23" s="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9"/>
    </row>
    <row r="24" spans="2:21">
      <c r="B24" s="4"/>
      <c r="C24" s="4"/>
      <c r="D24" s="4"/>
      <c r="E24" s="4"/>
      <c r="F24" s="4"/>
      <c r="G24" s="4" t="s">
        <v>32</v>
      </c>
      <c r="H24" s="15">
        <v>55580.800000000003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39">
        <f>SUM(H24:T24)</f>
        <v>55580.800000000003</v>
      </c>
    </row>
    <row r="25" spans="2:21">
      <c r="B25" s="4"/>
      <c r="C25" s="4"/>
      <c r="D25" s="4"/>
      <c r="E25" s="4"/>
      <c r="F25" s="4"/>
      <c r="G25" s="4" t="s">
        <v>33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59.58</v>
      </c>
      <c r="N25" s="15">
        <v>0</v>
      </c>
      <c r="O25" s="15">
        <v>414</v>
      </c>
      <c r="P25" s="15">
        <v>0</v>
      </c>
      <c r="Q25" s="15">
        <v>682.77</v>
      </c>
      <c r="R25" s="15">
        <v>0</v>
      </c>
      <c r="S25" s="15">
        <v>0</v>
      </c>
      <c r="T25" s="15">
        <v>0</v>
      </c>
      <c r="U25" s="39">
        <f t="shared" ref="U25:U41" si="9">SUM(H25:T25)</f>
        <v>1156.3499999999999</v>
      </c>
    </row>
    <row r="26" spans="2:21">
      <c r="B26" s="4"/>
      <c r="C26" s="4"/>
      <c r="D26" s="4"/>
      <c r="E26" s="4"/>
      <c r="F26" s="4"/>
      <c r="G26" s="4" t="s">
        <v>34</v>
      </c>
      <c r="H26" s="15">
        <v>0</v>
      </c>
      <c r="I26" s="15">
        <v>0</v>
      </c>
      <c r="J26" s="15">
        <v>0</v>
      </c>
      <c r="K26" s="15">
        <v>0</v>
      </c>
      <c r="L26" s="15">
        <v>28.34</v>
      </c>
      <c r="M26" s="15">
        <v>0</v>
      </c>
      <c r="N26" s="15">
        <v>0</v>
      </c>
      <c r="O26" s="15">
        <v>292.86</v>
      </c>
      <c r="P26" s="15">
        <v>0</v>
      </c>
      <c r="Q26" s="15">
        <v>0</v>
      </c>
      <c r="R26" s="15">
        <v>0</v>
      </c>
      <c r="S26" s="15">
        <v>962.29</v>
      </c>
      <c r="T26" s="15">
        <v>0</v>
      </c>
      <c r="U26" s="39">
        <f t="shared" si="9"/>
        <v>1283.49</v>
      </c>
    </row>
    <row r="27" spans="2:21">
      <c r="B27" s="4"/>
      <c r="C27" s="4"/>
      <c r="D27" s="4"/>
      <c r="E27" s="4"/>
      <c r="F27" s="4"/>
      <c r="G27" s="4" t="s">
        <v>35</v>
      </c>
      <c r="H27" s="15">
        <v>9968.9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39">
        <f t="shared" si="9"/>
        <v>9968.9</v>
      </c>
    </row>
    <row r="28" spans="2:21">
      <c r="B28" s="4"/>
      <c r="C28" s="4"/>
      <c r="D28" s="4"/>
      <c r="E28" s="4"/>
      <c r="F28" s="4"/>
      <c r="G28" s="4" t="s">
        <v>36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1550</v>
      </c>
      <c r="O28" s="15">
        <v>0</v>
      </c>
      <c r="P28" s="15">
        <v>0</v>
      </c>
      <c r="Q28" s="15">
        <v>0</v>
      </c>
      <c r="R28" s="15">
        <v>0</v>
      </c>
      <c r="S28" s="15">
        <v>3000</v>
      </c>
      <c r="T28" s="15">
        <v>0</v>
      </c>
      <c r="U28" s="39">
        <f t="shared" si="9"/>
        <v>4550</v>
      </c>
    </row>
    <row r="29" spans="2:21">
      <c r="B29" s="4"/>
      <c r="C29" s="4"/>
      <c r="D29" s="4"/>
      <c r="E29" s="4"/>
      <c r="F29" s="4"/>
      <c r="G29" s="4" t="s">
        <v>37</v>
      </c>
      <c r="H29" s="15">
        <v>900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39">
        <f t="shared" si="9"/>
        <v>900</v>
      </c>
    </row>
    <row r="30" spans="2:21">
      <c r="B30" s="4"/>
      <c r="C30" s="4"/>
      <c r="D30" s="4"/>
      <c r="E30" s="4"/>
      <c r="F30" s="4"/>
      <c r="G30" s="4" t="s">
        <v>38</v>
      </c>
      <c r="H30" s="15">
        <v>1140</v>
      </c>
      <c r="I30" s="15">
        <v>0</v>
      </c>
      <c r="J30" s="15">
        <v>0</v>
      </c>
      <c r="K30" s="15">
        <v>0</v>
      </c>
      <c r="L30" s="15">
        <v>0</v>
      </c>
      <c r="M30" s="15">
        <v>2350</v>
      </c>
      <c r="N30" s="15">
        <v>1070</v>
      </c>
      <c r="O30" s="15">
        <v>1520</v>
      </c>
      <c r="P30" s="15">
        <v>0</v>
      </c>
      <c r="Q30" s="15">
        <v>1109</v>
      </c>
      <c r="R30" s="15">
        <v>0</v>
      </c>
      <c r="S30" s="15">
        <v>6700</v>
      </c>
      <c r="T30" s="15">
        <v>0</v>
      </c>
      <c r="U30" s="39">
        <f t="shared" si="9"/>
        <v>13889</v>
      </c>
    </row>
    <row r="31" spans="2:21">
      <c r="B31" s="4"/>
      <c r="C31" s="4"/>
      <c r="D31" s="4"/>
      <c r="E31" s="4"/>
      <c r="F31" s="4"/>
      <c r="G31" s="4" t="s">
        <v>39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605.84</v>
      </c>
      <c r="R31" s="15">
        <v>0</v>
      </c>
      <c r="S31" s="15">
        <v>0</v>
      </c>
      <c r="T31" s="15">
        <v>0</v>
      </c>
      <c r="U31" s="39">
        <f t="shared" si="9"/>
        <v>605.84</v>
      </c>
    </row>
    <row r="32" spans="2:21">
      <c r="B32" s="4"/>
      <c r="C32" s="4"/>
      <c r="D32" s="4"/>
      <c r="E32" s="4"/>
      <c r="F32" s="4"/>
      <c r="G32" s="4" t="s">
        <v>40</v>
      </c>
      <c r="H32" s="15">
        <v>400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39">
        <f t="shared" si="9"/>
        <v>400</v>
      </c>
    </row>
    <row r="33" spans="2:21">
      <c r="B33" s="4"/>
      <c r="C33" s="4"/>
      <c r="D33" s="4"/>
      <c r="E33" s="4"/>
      <c r="F33" s="4"/>
      <c r="G33" s="4" t="s">
        <v>41</v>
      </c>
      <c r="H33" s="15">
        <v>299.5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179.9</v>
      </c>
      <c r="O33" s="15">
        <v>5897.99</v>
      </c>
      <c r="P33" s="15">
        <v>0</v>
      </c>
      <c r="Q33" s="15">
        <v>49</v>
      </c>
      <c r="R33" s="15">
        <v>0</v>
      </c>
      <c r="S33" s="15">
        <v>59.95</v>
      </c>
      <c r="T33" s="15">
        <v>0</v>
      </c>
      <c r="U33" s="39">
        <f t="shared" si="9"/>
        <v>6486.3399999999992</v>
      </c>
    </row>
    <row r="34" spans="2:21">
      <c r="B34" s="4"/>
      <c r="C34" s="4"/>
      <c r="D34" s="4"/>
      <c r="E34" s="4"/>
      <c r="F34" s="4"/>
      <c r="G34" s="4" t="s">
        <v>42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150</v>
      </c>
      <c r="Q34" s="15">
        <v>0</v>
      </c>
      <c r="R34" s="15">
        <v>0</v>
      </c>
      <c r="S34" s="15">
        <v>0</v>
      </c>
      <c r="T34" s="15">
        <v>0</v>
      </c>
      <c r="U34" s="39">
        <f t="shared" si="9"/>
        <v>150</v>
      </c>
    </row>
    <row r="35" spans="2:21">
      <c r="B35" s="4"/>
      <c r="C35" s="4"/>
      <c r="D35" s="4"/>
      <c r="E35" s="4"/>
      <c r="F35" s="4"/>
      <c r="G35" s="4" t="s">
        <v>43</v>
      </c>
      <c r="H35" s="15">
        <v>55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39">
        <f t="shared" si="9"/>
        <v>55</v>
      </c>
    </row>
    <row r="36" spans="2:21">
      <c r="B36" s="4"/>
      <c r="C36" s="4"/>
      <c r="D36" s="4"/>
      <c r="E36" s="4"/>
      <c r="F36" s="4"/>
      <c r="G36" s="4" t="s">
        <v>44</v>
      </c>
      <c r="H36" s="15">
        <v>36.799999999999997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9">
        <f t="shared" si="9"/>
        <v>36.799999999999997</v>
      </c>
    </row>
    <row r="37" spans="2:21">
      <c r="B37" s="4"/>
      <c r="C37" s="4"/>
      <c r="D37" s="4"/>
      <c r="E37" s="4"/>
      <c r="F37" s="4"/>
      <c r="G37" s="4" t="s">
        <v>45</v>
      </c>
      <c r="H37" s="15">
        <v>12</v>
      </c>
      <c r="I37" s="15">
        <v>1419.74</v>
      </c>
      <c r="J37" s="15">
        <v>30.28</v>
      </c>
      <c r="K37" s="15">
        <v>0</v>
      </c>
      <c r="L37" s="15">
        <v>0</v>
      </c>
      <c r="M37" s="15">
        <v>0</v>
      </c>
      <c r="N37" s="15">
        <v>834.14</v>
      </c>
      <c r="O37" s="15">
        <v>0</v>
      </c>
      <c r="P37" s="15">
        <v>0</v>
      </c>
      <c r="Q37" s="15">
        <v>757.83</v>
      </c>
      <c r="R37" s="15">
        <v>1843.83</v>
      </c>
      <c r="S37" s="15">
        <v>0</v>
      </c>
      <c r="T37" s="15">
        <v>0</v>
      </c>
      <c r="U37" s="39">
        <f t="shared" si="9"/>
        <v>4897.82</v>
      </c>
    </row>
    <row r="38" spans="2:21">
      <c r="B38" s="4"/>
      <c r="C38" s="4"/>
      <c r="D38" s="4"/>
      <c r="E38" s="4"/>
      <c r="F38" s="4"/>
      <c r="G38" s="4" t="s">
        <v>46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300</v>
      </c>
      <c r="R38" s="15">
        <v>1537.93</v>
      </c>
      <c r="S38" s="15">
        <v>0</v>
      </c>
      <c r="T38" s="15">
        <v>0</v>
      </c>
      <c r="U38" s="39">
        <f t="shared" si="9"/>
        <v>1837.93</v>
      </c>
    </row>
    <row r="39" spans="2:21">
      <c r="B39" s="4"/>
      <c r="C39" s="4"/>
      <c r="D39" s="4"/>
      <c r="E39" s="4"/>
      <c r="F39" s="4"/>
      <c r="G39" s="4" t="s">
        <v>47</v>
      </c>
      <c r="H39" s="15">
        <v>75</v>
      </c>
      <c r="I39" s="15">
        <v>464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39">
        <f t="shared" si="9"/>
        <v>539</v>
      </c>
    </row>
    <row r="40" spans="2:21">
      <c r="B40" s="4"/>
      <c r="C40" s="4"/>
      <c r="D40" s="4"/>
      <c r="E40" s="4"/>
      <c r="F40" s="4"/>
      <c r="G40" s="4" t="s">
        <v>48</v>
      </c>
      <c r="H40" s="15">
        <v>0</v>
      </c>
      <c r="I40" s="15">
        <v>0</v>
      </c>
      <c r="J40" s="15">
        <v>0</v>
      </c>
      <c r="K40" s="15">
        <v>0</v>
      </c>
      <c r="L40" s="15">
        <v>1723.43</v>
      </c>
      <c r="M40" s="15">
        <v>0</v>
      </c>
      <c r="N40" s="15">
        <v>17379.560000000001</v>
      </c>
      <c r="O40" s="15">
        <v>0</v>
      </c>
      <c r="P40" s="15">
        <v>0</v>
      </c>
      <c r="Q40" s="15">
        <v>0</v>
      </c>
      <c r="R40" s="15">
        <v>0</v>
      </c>
      <c r="S40" s="15">
        <v>12250</v>
      </c>
      <c r="T40" s="15">
        <v>0</v>
      </c>
      <c r="U40" s="39">
        <f t="shared" si="9"/>
        <v>31352.99</v>
      </c>
    </row>
    <row r="41" spans="2:21" ht="16" thickBot="1">
      <c r="B41" s="4"/>
      <c r="C41" s="4"/>
      <c r="D41" s="4"/>
      <c r="E41" s="4"/>
      <c r="F41" s="4"/>
      <c r="G41" s="4" t="s">
        <v>49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9424.32</v>
      </c>
      <c r="R41" s="15">
        <v>500</v>
      </c>
      <c r="S41" s="15">
        <v>0</v>
      </c>
      <c r="T41" s="15">
        <v>0</v>
      </c>
      <c r="U41" s="39">
        <f t="shared" si="9"/>
        <v>9924.32</v>
      </c>
    </row>
    <row r="42" spans="2:21" ht="16" thickBot="1">
      <c r="B42" s="4"/>
      <c r="C42" s="4"/>
      <c r="D42" s="4"/>
      <c r="E42" s="4"/>
      <c r="F42" s="4" t="s">
        <v>50</v>
      </c>
      <c r="G42" s="4"/>
      <c r="H42" s="17">
        <f>SUM(H24:H41)</f>
        <v>68468</v>
      </c>
      <c r="I42" s="17">
        <f t="shared" ref="I42:U42" si="10">SUM(I24:I41)</f>
        <v>1883.74</v>
      </c>
      <c r="J42" s="17">
        <f t="shared" si="10"/>
        <v>30.28</v>
      </c>
      <c r="K42" s="17">
        <f t="shared" si="10"/>
        <v>0</v>
      </c>
      <c r="L42" s="17">
        <f t="shared" si="10"/>
        <v>1751.77</v>
      </c>
      <c r="M42" s="17">
        <f t="shared" si="10"/>
        <v>2409.58</v>
      </c>
      <c r="N42" s="17">
        <f t="shared" si="10"/>
        <v>21013.600000000002</v>
      </c>
      <c r="O42" s="17">
        <f t="shared" si="10"/>
        <v>8124.85</v>
      </c>
      <c r="P42" s="17">
        <f t="shared" si="10"/>
        <v>150</v>
      </c>
      <c r="Q42" s="17">
        <f t="shared" si="10"/>
        <v>12928.76</v>
      </c>
      <c r="R42" s="17">
        <f t="shared" si="10"/>
        <v>3881.76</v>
      </c>
      <c r="S42" s="17">
        <f t="shared" si="10"/>
        <v>22972.240000000002</v>
      </c>
      <c r="T42" s="17">
        <f t="shared" si="10"/>
        <v>0</v>
      </c>
      <c r="U42" s="41">
        <f t="shared" si="10"/>
        <v>143614.57999999999</v>
      </c>
    </row>
    <row r="43" spans="2:21" ht="16" thickBot="1">
      <c r="B43" s="4"/>
      <c r="C43" s="4"/>
      <c r="D43" s="4"/>
      <c r="E43" s="4" t="s">
        <v>51</v>
      </c>
      <c r="F43" s="4"/>
      <c r="G43" s="4"/>
      <c r="H43" s="17">
        <f>H42</f>
        <v>68468</v>
      </c>
      <c r="I43" s="17">
        <f t="shared" ref="I43:U44" si="11">I42</f>
        <v>1883.74</v>
      </c>
      <c r="J43" s="17">
        <f t="shared" si="11"/>
        <v>30.28</v>
      </c>
      <c r="K43" s="17">
        <f t="shared" si="11"/>
        <v>0</v>
      </c>
      <c r="L43" s="17">
        <f t="shared" si="11"/>
        <v>1751.77</v>
      </c>
      <c r="M43" s="17">
        <f t="shared" si="11"/>
        <v>2409.58</v>
      </c>
      <c r="N43" s="17">
        <f t="shared" si="11"/>
        <v>21013.600000000002</v>
      </c>
      <c r="O43" s="17">
        <f t="shared" si="11"/>
        <v>8124.85</v>
      </c>
      <c r="P43" s="17">
        <f t="shared" si="11"/>
        <v>150</v>
      </c>
      <c r="Q43" s="17">
        <f t="shared" si="11"/>
        <v>12928.76</v>
      </c>
      <c r="R43" s="17">
        <f t="shared" si="11"/>
        <v>3881.76</v>
      </c>
      <c r="S43" s="17">
        <f t="shared" si="11"/>
        <v>22972.240000000002</v>
      </c>
      <c r="T43" s="17">
        <f t="shared" si="11"/>
        <v>0</v>
      </c>
      <c r="U43" s="41">
        <f t="shared" si="11"/>
        <v>143614.57999999999</v>
      </c>
    </row>
    <row r="44" spans="2:21" ht="16" thickBot="1">
      <c r="B44" s="4"/>
      <c r="C44" s="4"/>
      <c r="D44" s="4" t="s">
        <v>52</v>
      </c>
      <c r="E44" s="4"/>
      <c r="F44" s="4"/>
      <c r="G44" s="4"/>
      <c r="H44" s="17">
        <f>H43</f>
        <v>68468</v>
      </c>
      <c r="I44" s="17">
        <f t="shared" si="11"/>
        <v>1883.74</v>
      </c>
      <c r="J44" s="17">
        <f t="shared" si="11"/>
        <v>30.28</v>
      </c>
      <c r="K44" s="17">
        <f t="shared" si="11"/>
        <v>0</v>
      </c>
      <c r="L44" s="17">
        <f t="shared" si="11"/>
        <v>1751.77</v>
      </c>
      <c r="M44" s="17">
        <f t="shared" si="11"/>
        <v>2409.58</v>
      </c>
      <c r="N44" s="17">
        <f t="shared" si="11"/>
        <v>21013.600000000002</v>
      </c>
      <c r="O44" s="17">
        <f t="shared" si="11"/>
        <v>8124.85</v>
      </c>
      <c r="P44" s="17">
        <f t="shared" si="11"/>
        <v>150</v>
      </c>
      <c r="Q44" s="17">
        <f t="shared" si="11"/>
        <v>12928.76</v>
      </c>
      <c r="R44" s="17">
        <f t="shared" si="11"/>
        <v>3881.76</v>
      </c>
      <c r="S44" s="17">
        <f t="shared" si="11"/>
        <v>22972.240000000002</v>
      </c>
      <c r="T44" s="17">
        <f t="shared" si="11"/>
        <v>0</v>
      </c>
      <c r="U44" s="41">
        <f t="shared" si="11"/>
        <v>143614.57999999999</v>
      </c>
    </row>
    <row r="45" spans="2:21" s="27" customFormat="1" ht="16" thickBot="1">
      <c r="B45" s="14"/>
      <c r="C45" s="14"/>
      <c r="D45" s="14"/>
      <c r="E45" s="14"/>
      <c r="F45" s="14"/>
      <c r="G45" s="14" t="s">
        <v>64</v>
      </c>
      <c r="H45" s="26">
        <f>H20-H44</f>
        <v>96674.19</v>
      </c>
      <c r="I45" s="26">
        <f t="shared" ref="I45:U45" si="12">I20-I44</f>
        <v>-17313.88</v>
      </c>
      <c r="J45" s="26">
        <f t="shared" si="12"/>
        <v>-30.28</v>
      </c>
      <c r="K45" s="26">
        <f t="shared" si="12"/>
        <v>72000</v>
      </c>
      <c r="L45" s="26">
        <f t="shared" si="12"/>
        <v>5248.23</v>
      </c>
      <c r="M45" s="26">
        <f t="shared" si="12"/>
        <v>-2409.58</v>
      </c>
      <c r="N45" s="26">
        <f t="shared" si="12"/>
        <v>23345.899999999998</v>
      </c>
      <c r="O45" s="26">
        <f t="shared" si="12"/>
        <v>-19317.239999999998</v>
      </c>
      <c r="P45" s="26">
        <f t="shared" si="12"/>
        <v>-150</v>
      </c>
      <c r="Q45" s="26">
        <f t="shared" si="12"/>
        <v>-24391.690000000002</v>
      </c>
      <c r="R45" s="26">
        <f t="shared" si="12"/>
        <v>-18361.46</v>
      </c>
      <c r="S45" s="26">
        <f t="shared" si="12"/>
        <v>7027.7599999999984</v>
      </c>
      <c r="T45" s="26">
        <f t="shared" si="12"/>
        <v>5750</v>
      </c>
      <c r="U45" s="26">
        <f t="shared" si="12"/>
        <v>128071.95000000004</v>
      </c>
    </row>
    <row r="46" spans="2:21" ht="16" thickTop="1">
      <c r="B46" s="9"/>
      <c r="C46" s="9"/>
      <c r="D46" s="9"/>
      <c r="E46" s="9"/>
      <c r="F46" s="9"/>
      <c r="G46" s="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39"/>
    </row>
    <row r="47" spans="2:21">
      <c r="H47" s="18"/>
      <c r="I47" s="18"/>
      <c r="J47" s="18"/>
      <c r="K47" s="18"/>
      <c r="L47" s="18"/>
      <c r="M47" s="18"/>
      <c r="N47" s="18"/>
      <c r="O47" s="18"/>
      <c r="P47" s="18"/>
      <c r="Q47" s="46" t="s">
        <v>56</v>
      </c>
      <c r="S47" s="23"/>
      <c r="T47" s="23"/>
      <c r="U47" s="45">
        <f>H45</f>
        <v>96674.19</v>
      </c>
    </row>
    <row r="48" spans="2:21">
      <c r="H48" s="18"/>
      <c r="I48" s="18"/>
      <c r="J48" s="18"/>
      <c r="K48" s="18"/>
      <c r="L48" s="18"/>
      <c r="M48" s="18"/>
      <c r="N48" s="18"/>
      <c r="O48" s="18"/>
      <c r="P48" s="18"/>
      <c r="Q48" s="20"/>
      <c r="S48" s="23"/>
      <c r="T48" s="23"/>
      <c r="U48" s="46"/>
    </row>
    <row r="49" spans="8:21">
      <c r="H49" s="18"/>
      <c r="I49" s="18"/>
      <c r="J49" s="18"/>
      <c r="K49" s="18"/>
      <c r="L49" s="18"/>
      <c r="M49" s="18"/>
      <c r="N49" s="18"/>
      <c r="O49" s="18"/>
      <c r="P49" s="18"/>
      <c r="Q49" s="46" t="s">
        <v>57</v>
      </c>
      <c r="S49" s="23"/>
      <c r="T49" s="23"/>
      <c r="U49" s="46"/>
    </row>
    <row r="50" spans="8:21">
      <c r="H50" s="18"/>
      <c r="I50" s="18"/>
      <c r="J50" s="18"/>
      <c r="K50" s="18"/>
      <c r="L50" s="18"/>
      <c r="M50" s="18"/>
      <c r="N50" s="18"/>
      <c r="O50" s="18"/>
      <c r="P50" s="18"/>
      <c r="Q50" s="20" t="s">
        <v>58</v>
      </c>
      <c r="S50" s="23"/>
      <c r="T50" s="23"/>
      <c r="U50" s="22">
        <f>K45</f>
        <v>72000</v>
      </c>
    </row>
    <row r="51" spans="8:21">
      <c r="H51" s="18"/>
      <c r="I51" s="18"/>
      <c r="J51" s="18"/>
      <c r="K51" s="18"/>
      <c r="L51" s="18"/>
      <c r="M51" s="18"/>
      <c r="N51" s="18"/>
      <c r="O51" s="18"/>
      <c r="P51" s="18"/>
      <c r="Q51" s="20" t="s">
        <v>59</v>
      </c>
      <c r="S51" s="23"/>
      <c r="T51" s="23"/>
      <c r="U51" s="22">
        <f>L45</f>
        <v>5248.23</v>
      </c>
    </row>
    <row r="52" spans="8:21">
      <c r="H52" s="18"/>
      <c r="I52" s="18"/>
      <c r="J52" s="18"/>
      <c r="K52" s="18"/>
      <c r="L52" s="18"/>
      <c r="M52" s="18"/>
      <c r="N52" s="18"/>
      <c r="O52" s="18"/>
      <c r="P52" s="18"/>
      <c r="Q52" s="24" t="s">
        <v>60</v>
      </c>
      <c r="S52" s="23"/>
      <c r="T52" s="23"/>
      <c r="U52" s="22">
        <f>N45</f>
        <v>23345.899999999998</v>
      </c>
    </row>
    <row r="53" spans="8:21">
      <c r="H53" s="18"/>
      <c r="I53" s="18"/>
      <c r="J53" s="18"/>
      <c r="K53" s="18"/>
      <c r="L53" s="18"/>
      <c r="M53" s="18"/>
      <c r="N53" s="18"/>
      <c r="O53" s="18"/>
      <c r="P53" s="18"/>
      <c r="Q53" s="20" t="s">
        <v>61</v>
      </c>
      <c r="S53" s="23"/>
      <c r="T53" s="23"/>
      <c r="U53" s="22">
        <f>S45</f>
        <v>7027.7599999999984</v>
      </c>
    </row>
    <row r="54" spans="8:21">
      <c r="H54" s="18"/>
      <c r="I54" s="18"/>
      <c r="J54" s="18"/>
      <c r="K54" s="18"/>
      <c r="L54" s="18"/>
      <c r="M54" s="18"/>
      <c r="N54" s="18"/>
      <c r="O54" s="18"/>
      <c r="P54" s="18"/>
      <c r="Q54" s="20" t="s">
        <v>62</v>
      </c>
      <c r="S54" s="23"/>
      <c r="T54" s="23"/>
      <c r="U54" s="22">
        <f>T45</f>
        <v>5750</v>
      </c>
    </row>
    <row r="55" spans="8:21" ht="16" thickBot="1">
      <c r="H55" s="18"/>
      <c r="I55" s="18"/>
      <c r="J55" s="18"/>
      <c r="K55" s="18"/>
      <c r="L55" s="18"/>
      <c r="M55" s="18"/>
      <c r="N55" s="18"/>
      <c r="O55" s="18"/>
      <c r="P55" s="18"/>
      <c r="Q55" s="46" t="s">
        <v>63</v>
      </c>
      <c r="S55" s="23"/>
      <c r="T55" s="23"/>
      <c r="U55" s="47">
        <f>I45+J45+M45+O45+P45+Q45+R45</f>
        <v>-81974.13</v>
      </c>
    </row>
    <row r="56" spans="8:21" ht="16" thickTop="1">
      <c r="H56" s="18"/>
      <c r="I56" s="18"/>
      <c r="J56" s="18"/>
      <c r="K56" s="18"/>
      <c r="L56" s="18"/>
      <c r="M56" s="18"/>
      <c r="N56" s="18"/>
      <c r="O56" s="18"/>
      <c r="P56" s="18"/>
      <c r="Q56" s="25" t="s">
        <v>255</v>
      </c>
      <c r="S56" s="23"/>
      <c r="T56" s="23"/>
      <c r="U56" s="21">
        <f>+SUM(U47:U55)</f>
        <v>128071.95000000001</v>
      </c>
    </row>
    <row r="57" spans="8:21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42"/>
    </row>
    <row r="58" spans="8:21"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2"/>
    </row>
    <row r="59" spans="8:21"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42"/>
    </row>
    <row r="60" spans="8:21"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42"/>
    </row>
    <row r="61" spans="8:21"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2"/>
    </row>
    <row r="62" spans="8:21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2"/>
    </row>
    <row r="63" spans="8:21"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42"/>
    </row>
    <row r="64" spans="8:21"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42"/>
    </row>
    <row r="65" spans="8:21"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42"/>
    </row>
    <row r="66" spans="8:21"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42"/>
    </row>
    <row r="67" spans="8:21"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42"/>
    </row>
    <row r="68" spans="8:21"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42"/>
    </row>
    <row r="69" spans="8:21"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42"/>
    </row>
  </sheetData>
  <phoneticPr fontId="10" type="noConversion"/>
  <pageMargins left="0.25" right="0.25" top="0.75" bottom="0.5" header="0.25" footer="0.25"/>
  <pageSetup scale="5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 By Project_x000D_&amp;"Calibri,Regular"&amp;12January 2013 through December 2013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J43" sqref="J43"/>
    </sheetView>
  </sheetViews>
  <sheetFormatPr baseColWidth="10" defaultColWidth="10.83203125" defaultRowHeight="15" x14ac:dyDescent="0"/>
  <cols>
    <col min="1" max="5" width="1.5" style="1" customWidth="1"/>
    <col min="6" max="6" width="37.1640625" style="1" bestFit="1" customWidth="1"/>
    <col min="7" max="8" width="12.6640625" style="1" bestFit="1" customWidth="1"/>
    <col min="9" max="9" width="12.6640625" style="43" bestFit="1" customWidth="1"/>
    <col min="10" max="16384" width="10.83203125" style="1"/>
  </cols>
  <sheetData>
    <row r="1" spans="1:9" s="13" customFormat="1">
      <c r="I1" s="38"/>
    </row>
    <row r="2" spans="1:9" ht="16" thickBot="1">
      <c r="A2" s="2"/>
      <c r="B2" s="2"/>
      <c r="C2" s="2"/>
      <c r="D2" s="2"/>
      <c r="E2" s="2"/>
      <c r="F2" s="2"/>
      <c r="G2" s="37" t="s">
        <v>121</v>
      </c>
      <c r="H2" s="37" t="s">
        <v>186</v>
      </c>
      <c r="I2" s="37" t="s">
        <v>12</v>
      </c>
    </row>
    <row r="3" spans="1:9" ht="16" thickTop="1">
      <c r="A3" s="4" t="s">
        <v>13</v>
      </c>
      <c r="B3" s="4"/>
      <c r="C3" s="4"/>
      <c r="D3" s="4"/>
      <c r="E3" s="4"/>
      <c r="F3" s="4"/>
      <c r="G3" s="15"/>
    </row>
    <row r="4" spans="1:9">
      <c r="A4" s="4"/>
      <c r="B4" s="4"/>
      <c r="C4" s="4" t="s">
        <v>14</v>
      </c>
      <c r="D4" s="4"/>
      <c r="E4" s="4"/>
      <c r="F4" s="4"/>
      <c r="G4" s="15"/>
    </row>
    <row r="5" spans="1:9">
      <c r="A5" s="4"/>
      <c r="B5" s="4"/>
      <c r="C5" s="4"/>
      <c r="D5" s="4"/>
      <c r="E5" s="4"/>
      <c r="F5" s="14" t="s">
        <v>78</v>
      </c>
      <c r="G5" s="25">
        <f>'2013'!S44</f>
        <v>128071.95</v>
      </c>
      <c r="H5" s="25">
        <f>G44</f>
        <v>134440.95000000001</v>
      </c>
      <c r="I5" s="25"/>
    </row>
    <row r="6" spans="1:9">
      <c r="A6" s="4"/>
      <c r="B6" s="4"/>
      <c r="C6" s="4"/>
      <c r="D6" s="4" t="s">
        <v>15</v>
      </c>
      <c r="E6" s="4"/>
      <c r="F6" s="4"/>
      <c r="G6" s="15"/>
      <c r="H6" s="15"/>
      <c r="I6" s="39"/>
    </row>
    <row r="7" spans="1:9">
      <c r="A7" s="4"/>
      <c r="B7" s="4"/>
      <c r="C7" s="4"/>
      <c r="D7" s="4"/>
      <c r="E7" s="4" t="s">
        <v>16</v>
      </c>
      <c r="F7" s="4"/>
      <c r="G7" s="15"/>
      <c r="H7" s="15"/>
      <c r="I7" s="39"/>
    </row>
    <row r="8" spans="1:9">
      <c r="A8" s="4"/>
      <c r="B8" s="4"/>
      <c r="C8" s="4"/>
      <c r="D8" s="4"/>
      <c r="E8" s="4"/>
      <c r="F8" s="4" t="s">
        <v>17</v>
      </c>
      <c r="G8" s="15">
        <v>0</v>
      </c>
      <c r="H8" s="15">
        <v>0</v>
      </c>
      <c r="I8" s="39">
        <f>SUM(G8:H8)</f>
        <v>0</v>
      </c>
    </row>
    <row r="9" spans="1:9">
      <c r="A9" s="4"/>
      <c r="B9" s="4"/>
      <c r="C9" s="4"/>
      <c r="D9" s="4"/>
      <c r="E9" s="4"/>
      <c r="F9" s="4" t="s">
        <v>18</v>
      </c>
      <c r="G9" s="15">
        <v>0</v>
      </c>
      <c r="H9" s="15">
        <v>0</v>
      </c>
      <c r="I9" s="39">
        <f t="shared" ref="I9:I12" si="0">SUM(G9:H9)</f>
        <v>0</v>
      </c>
    </row>
    <row r="10" spans="1:9" ht="16" thickBot="1">
      <c r="A10" s="4"/>
      <c r="B10" s="4"/>
      <c r="C10" s="4"/>
      <c r="D10" s="4"/>
      <c r="E10" s="4"/>
      <c r="F10" s="4" t="s">
        <v>19</v>
      </c>
      <c r="G10" s="15">
        <v>0</v>
      </c>
      <c r="H10" s="15">
        <v>0</v>
      </c>
      <c r="I10" s="39">
        <f t="shared" si="0"/>
        <v>0</v>
      </c>
    </row>
    <row r="11" spans="1:9" ht="16" thickBot="1">
      <c r="A11" s="4"/>
      <c r="B11" s="4"/>
      <c r="C11" s="4"/>
      <c r="D11" s="4"/>
      <c r="E11" s="4" t="s">
        <v>20</v>
      </c>
      <c r="F11" s="4"/>
      <c r="G11" s="16">
        <f>SUM(G8:G10)</f>
        <v>0</v>
      </c>
      <c r="H11" s="16">
        <f>SUM(H8:H10)</f>
        <v>0</v>
      </c>
      <c r="I11" s="40">
        <f t="shared" si="0"/>
        <v>0</v>
      </c>
    </row>
    <row r="12" spans="1:9">
      <c r="A12" s="4"/>
      <c r="B12" s="4"/>
      <c r="C12" s="4"/>
      <c r="D12" s="4" t="s">
        <v>21</v>
      </c>
      <c r="E12" s="4"/>
      <c r="F12" s="4"/>
      <c r="G12" s="15">
        <f>G11</f>
        <v>0</v>
      </c>
      <c r="H12" s="15">
        <f>H11</f>
        <v>0</v>
      </c>
      <c r="I12" s="39">
        <f t="shared" si="0"/>
        <v>0</v>
      </c>
    </row>
    <row r="13" spans="1:9">
      <c r="A13" s="4"/>
      <c r="B13" s="4"/>
      <c r="C13" s="4"/>
      <c r="D13" s="4" t="s">
        <v>22</v>
      </c>
      <c r="E13" s="4"/>
      <c r="F13" s="4"/>
      <c r="G13" s="15"/>
      <c r="H13" s="15"/>
      <c r="I13" s="39"/>
    </row>
    <row r="14" spans="1:9">
      <c r="A14" s="4"/>
      <c r="B14" s="4"/>
      <c r="C14" s="4"/>
      <c r="D14" s="4"/>
      <c r="E14" s="4" t="s">
        <v>23</v>
      </c>
      <c r="F14" s="4"/>
      <c r="G14" s="15">
        <v>12525</v>
      </c>
      <c r="H14" s="15">
        <v>5850</v>
      </c>
      <c r="I14" s="39">
        <f t="shared" ref="I14:I18" si="1">SUM(G14:H14)</f>
        <v>18375</v>
      </c>
    </row>
    <row r="15" spans="1:9">
      <c r="A15" s="4"/>
      <c r="B15" s="4"/>
      <c r="C15" s="4"/>
      <c r="D15" s="4"/>
      <c r="E15" s="4" t="s">
        <v>24</v>
      </c>
      <c r="F15" s="4"/>
      <c r="G15" s="15">
        <v>0</v>
      </c>
      <c r="H15" s="15">
        <v>0</v>
      </c>
      <c r="I15" s="39">
        <f t="shared" si="1"/>
        <v>0</v>
      </c>
    </row>
    <row r="16" spans="1:9" ht="16" thickBot="1">
      <c r="A16" s="4"/>
      <c r="B16" s="4"/>
      <c r="C16" s="4"/>
      <c r="D16" s="4"/>
      <c r="E16" s="4" t="s">
        <v>25</v>
      </c>
      <c r="F16" s="4"/>
      <c r="G16" s="15">
        <v>0</v>
      </c>
      <c r="H16" s="15">
        <v>0</v>
      </c>
      <c r="I16" s="39">
        <f t="shared" si="1"/>
        <v>0</v>
      </c>
    </row>
    <row r="17" spans="1:9" ht="16" thickBot="1">
      <c r="A17" s="4"/>
      <c r="B17" s="4"/>
      <c r="C17" s="4"/>
      <c r="D17" s="4" t="s">
        <v>26</v>
      </c>
      <c r="E17" s="4"/>
      <c r="F17" s="4"/>
      <c r="G17" s="17">
        <f>SUM(G14:G16)</f>
        <v>12525</v>
      </c>
      <c r="H17" s="17">
        <f>SUM(H14:H16)</f>
        <v>5850</v>
      </c>
      <c r="I17" s="41">
        <f t="shared" si="1"/>
        <v>18375</v>
      </c>
    </row>
    <row r="18" spans="1:9" ht="16" thickBot="1">
      <c r="A18" s="4"/>
      <c r="B18" s="4"/>
      <c r="C18" s="4" t="s">
        <v>27</v>
      </c>
      <c r="D18" s="4"/>
      <c r="E18" s="4"/>
      <c r="F18" s="4"/>
      <c r="G18" s="16">
        <f>G17</f>
        <v>12525</v>
      </c>
      <c r="H18" s="16">
        <f>H17</f>
        <v>5850</v>
      </c>
      <c r="I18" s="40">
        <f t="shared" si="1"/>
        <v>18375</v>
      </c>
    </row>
    <row r="19" spans="1:9" s="27" customFormat="1">
      <c r="A19" s="14"/>
      <c r="B19" s="14"/>
      <c r="C19" s="14"/>
      <c r="D19" s="14"/>
      <c r="E19" s="14"/>
      <c r="F19" s="14" t="s">
        <v>65</v>
      </c>
      <c r="G19" s="25">
        <f>G5+G18</f>
        <v>140596.95000000001</v>
      </c>
      <c r="H19" s="25">
        <f>H5+H18</f>
        <v>140290.95000000001</v>
      </c>
      <c r="I19" s="25"/>
    </row>
    <row r="20" spans="1:9">
      <c r="A20" s="4"/>
      <c r="B20" s="4"/>
      <c r="C20" s="4" t="s">
        <v>29</v>
      </c>
      <c r="D20" s="4"/>
      <c r="E20" s="4"/>
      <c r="F20" s="4"/>
      <c r="G20" s="15"/>
    </row>
    <row r="21" spans="1:9">
      <c r="A21" s="4"/>
      <c r="B21" s="4"/>
      <c r="C21" s="4"/>
      <c r="D21" s="4" t="s">
        <v>30</v>
      </c>
      <c r="E21" s="4"/>
      <c r="F21" s="4"/>
      <c r="G21" s="15"/>
    </row>
    <row r="22" spans="1:9">
      <c r="A22" s="4"/>
      <c r="B22" s="4"/>
      <c r="C22" s="4"/>
      <c r="D22" s="4"/>
      <c r="E22" s="4" t="s">
        <v>31</v>
      </c>
      <c r="F22" s="4"/>
      <c r="G22" s="15"/>
    </row>
    <row r="23" spans="1:9">
      <c r="A23" s="4"/>
      <c r="B23" s="4"/>
      <c r="C23" s="4"/>
      <c r="D23" s="4"/>
      <c r="E23" s="4"/>
      <c r="F23" s="4" t="s">
        <v>32</v>
      </c>
      <c r="G23" s="15">
        <v>5138.6099999999997</v>
      </c>
      <c r="H23" s="15">
        <v>5006.13</v>
      </c>
      <c r="I23" s="39">
        <f t="shared" ref="I23:I43" si="2">SUM(G23:H23)</f>
        <v>10144.74</v>
      </c>
    </row>
    <row r="24" spans="1:9">
      <c r="A24" s="4"/>
      <c r="B24" s="4"/>
      <c r="C24" s="4"/>
      <c r="D24" s="4"/>
      <c r="E24" s="4"/>
      <c r="F24" s="4" t="s">
        <v>33</v>
      </c>
      <c r="G24" s="15">
        <v>0</v>
      </c>
      <c r="H24" s="15">
        <v>0</v>
      </c>
      <c r="I24" s="39">
        <f t="shared" si="2"/>
        <v>0</v>
      </c>
    </row>
    <row r="25" spans="1:9">
      <c r="A25" s="4"/>
      <c r="B25" s="4"/>
      <c r="C25" s="4"/>
      <c r="D25" s="4"/>
      <c r="E25" s="4"/>
      <c r="F25" s="4" t="s">
        <v>34</v>
      </c>
      <c r="G25" s="15">
        <v>23.99</v>
      </c>
      <c r="H25" s="15">
        <v>0</v>
      </c>
      <c r="I25" s="39">
        <f t="shared" si="2"/>
        <v>23.99</v>
      </c>
    </row>
    <row r="26" spans="1:9">
      <c r="A26" s="4"/>
      <c r="B26" s="4"/>
      <c r="C26" s="4"/>
      <c r="D26" s="4"/>
      <c r="E26" s="4"/>
      <c r="F26" s="4" t="s">
        <v>35</v>
      </c>
      <c r="G26" s="15">
        <v>0</v>
      </c>
      <c r="H26" s="15">
        <v>0</v>
      </c>
      <c r="I26" s="39">
        <f t="shared" si="2"/>
        <v>0</v>
      </c>
    </row>
    <row r="27" spans="1:9">
      <c r="A27" s="4"/>
      <c r="B27" s="4"/>
      <c r="C27" s="4"/>
      <c r="D27" s="4"/>
      <c r="E27" s="4"/>
      <c r="F27" s="4" t="s">
        <v>36</v>
      </c>
      <c r="G27" s="15">
        <v>0</v>
      </c>
      <c r="H27" s="15">
        <v>0</v>
      </c>
      <c r="I27" s="39">
        <f t="shared" si="2"/>
        <v>0</v>
      </c>
    </row>
    <row r="28" spans="1:9">
      <c r="A28" s="4"/>
      <c r="B28" s="4"/>
      <c r="C28" s="4"/>
      <c r="D28" s="4"/>
      <c r="E28" s="4"/>
      <c r="F28" s="4" t="s">
        <v>37</v>
      </c>
      <c r="G28" s="15">
        <v>0</v>
      </c>
      <c r="H28" s="15">
        <v>0</v>
      </c>
      <c r="I28" s="39">
        <f t="shared" si="2"/>
        <v>0</v>
      </c>
    </row>
    <row r="29" spans="1:9">
      <c r="A29" s="4"/>
      <c r="B29" s="4"/>
      <c r="C29" s="4"/>
      <c r="D29" s="4"/>
      <c r="E29" s="4"/>
      <c r="F29" s="4" t="s">
        <v>38</v>
      </c>
      <c r="G29" s="15">
        <v>0</v>
      </c>
      <c r="H29" s="15">
        <v>770</v>
      </c>
      <c r="I29" s="39">
        <f t="shared" si="2"/>
        <v>770</v>
      </c>
    </row>
    <row r="30" spans="1:9">
      <c r="A30" s="4"/>
      <c r="B30" s="4"/>
      <c r="C30" s="4"/>
      <c r="D30" s="4"/>
      <c r="E30" s="4"/>
      <c r="F30" s="4" t="s">
        <v>39</v>
      </c>
      <c r="G30" s="15">
        <v>0</v>
      </c>
      <c r="H30" s="15">
        <v>1312.36</v>
      </c>
      <c r="I30" s="39">
        <f t="shared" si="2"/>
        <v>1312.36</v>
      </c>
    </row>
    <row r="31" spans="1:9">
      <c r="A31" s="4"/>
      <c r="B31" s="4"/>
      <c r="C31" s="4"/>
      <c r="D31" s="4"/>
      <c r="E31" s="4"/>
      <c r="F31" s="4" t="s">
        <v>40</v>
      </c>
      <c r="G31" s="15">
        <v>0</v>
      </c>
      <c r="H31" s="15">
        <v>0</v>
      </c>
      <c r="I31" s="39">
        <f t="shared" si="2"/>
        <v>0</v>
      </c>
    </row>
    <row r="32" spans="1:9">
      <c r="A32" s="4"/>
      <c r="B32" s="4"/>
      <c r="C32" s="4"/>
      <c r="D32" s="4"/>
      <c r="E32" s="4"/>
      <c r="F32" s="4" t="s">
        <v>41</v>
      </c>
      <c r="G32" s="15">
        <v>17.989999999999998</v>
      </c>
      <c r="H32" s="15">
        <v>0</v>
      </c>
      <c r="I32" s="39">
        <f t="shared" si="2"/>
        <v>17.989999999999998</v>
      </c>
    </row>
    <row r="33" spans="1:9">
      <c r="A33" s="4"/>
      <c r="B33" s="4"/>
      <c r="C33" s="4"/>
      <c r="D33" s="4"/>
      <c r="E33" s="4"/>
      <c r="F33" s="4" t="s">
        <v>42</v>
      </c>
      <c r="G33" s="15">
        <v>0</v>
      </c>
      <c r="H33" s="15">
        <v>0</v>
      </c>
      <c r="I33" s="39">
        <f t="shared" si="2"/>
        <v>0</v>
      </c>
    </row>
    <row r="34" spans="1:9">
      <c r="A34" s="4"/>
      <c r="B34" s="4"/>
      <c r="C34" s="4"/>
      <c r="D34" s="4"/>
      <c r="E34" s="4"/>
      <c r="F34" s="4" t="s">
        <v>43</v>
      </c>
      <c r="G34" s="15">
        <v>0</v>
      </c>
      <c r="H34" s="15">
        <v>0</v>
      </c>
      <c r="I34" s="39">
        <f t="shared" si="2"/>
        <v>0</v>
      </c>
    </row>
    <row r="35" spans="1:9">
      <c r="A35" s="4"/>
      <c r="B35" s="4"/>
      <c r="C35" s="4"/>
      <c r="D35" s="4"/>
      <c r="E35" s="4"/>
      <c r="F35" s="4" t="s">
        <v>44</v>
      </c>
      <c r="G35" s="15">
        <v>17.63</v>
      </c>
      <c r="H35" s="15">
        <v>0</v>
      </c>
      <c r="I35" s="39">
        <f t="shared" si="2"/>
        <v>17.63</v>
      </c>
    </row>
    <row r="36" spans="1:9">
      <c r="A36" s="4"/>
      <c r="B36" s="4"/>
      <c r="C36" s="4"/>
      <c r="D36" s="4"/>
      <c r="E36" s="4"/>
      <c r="F36" s="4" t="s">
        <v>45</v>
      </c>
      <c r="G36" s="15">
        <v>457.78</v>
      </c>
      <c r="H36" s="15">
        <v>0</v>
      </c>
      <c r="I36" s="39">
        <f t="shared" si="2"/>
        <v>457.78</v>
      </c>
    </row>
    <row r="37" spans="1:9">
      <c r="A37" s="4"/>
      <c r="B37" s="4"/>
      <c r="C37" s="4"/>
      <c r="D37" s="4"/>
      <c r="E37" s="4"/>
      <c r="F37" s="4" t="s">
        <v>46</v>
      </c>
      <c r="G37" s="15">
        <v>0</v>
      </c>
      <c r="H37" s="15">
        <v>0</v>
      </c>
      <c r="I37" s="39">
        <f t="shared" si="2"/>
        <v>0</v>
      </c>
    </row>
    <row r="38" spans="1:9">
      <c r="A38" s="4"/>
      <c r="B38" s="4"/>
      <c r="C38" s="4"/>
      <c r="D38" s="4"/>
      <c r="E38" s="4"/>
      <c r="F38" s="4" t="s">
        <v>47</v>
      </c>
      <c r="G38" s="15">
        <v>0</v>
      </c>
      <c r="H38" s="15">
        <v>0</v>
      </c>
      <c r="I38" s="39">
        <f t="shared" si="2"/>
        <v>0</v>
      </c>
    </row>
    <row r="39" spans="1:9">
      <c r="A39" s="4"/>
      <c r="B39" s="4"/>
      <c r="C39" s="4"/>
      <c r="D39" s="4"/>
      <c r="E39" s="4"/>
      <c r="F39" s="4" t="s">
        <v>48</v>
      </c>
      <c r="G39" s="15">
        <v>500</v>
      </c>
      <c r="H39" s="15">
        <v>0</v>
      </c>
      <c r="I39" s="39">
        <f t="shared" si="2"/>
        <v>500</v>
      </c>
    </row>
    <row r="40" spans="1:9" ht="16" thickBot="1">
      <c r="A40" s="4"/>
      <c r="B40" s="4"/>
      <c r="C40" s="4"/>
      <c r="D40" s="4"/>
      <c r="E40" s="4"/>
      <c r="F40" s="4" t="s">
        <v>49</v>
      </c>
      <c r="G40" s="15">
        <v>0</v>
      </c>
      <c r="H40" s="15">
        <v>2611.25</v>
      </c>
      <c r="I40" s="39">
        <f t="shared" si="2"/>
        <v>2611.25</v>
      </c>
    </row>
    <row r="41" spans="1:9" ht="16" thickBot="1">
      <c r="A41" s="4"/>
      <c r="B41" s="4"/>
      <c r="C41" s="4"/>
      <c r="D41" s="4"/>
      <c r="E41" s="4" t="s">
        <v>50</v>
      </c>
      <c r="F41" s="4"/>
      <c r="G41" s="17">
        <f t="shared" ref="G41:H41" si="3">SUM(G23:G40)</f>
        <v>6155.9999999999991</v>
      </c>
      <c r="H41" s="17">
        <f t="shared" si="3"/>
        <v>9699.74</v>
      </c>
      <c r="I41" s="41">
        <f t="shared" si="2"/>
        <v>15855.739999999998</v>
      </c>
    </row>
    <row r="42" spans="1:9" ht="16" thickBot="1">
      <c r="A42" s="4"/>
      <c r="B42" s="4"/>
      <c r="C42" s="4"/>
      <c r="D42" s="4" t="s">
        <v>51</v>
      </c>
      <c r="E42" s="4"/>
      <c r="F42" s="4"/>
      <c r="G42" s="17">
        <f>G41</f>
        <v>6155.9999999999991</v>
      </c>
      <c r="H42" s="17">
        <f>H41</f>
        <v>9699.74</v>
      </c>
      <c r="I42" s="41">
        <f t="shared" si="2"/>
        <v>15855.739999999998</v>
      </c>
    </row>
    <row r="43" spans="1:9" ht="16" thickBot="1">
      <c r="A43" s="4"/>
      <c r="B43" s="4"/>
      <c r="C43" s="4" t="s">
        <v>52</v>
      </c>
      <c r="D43" s="4"/>
      <c r="E43" s="4"/>
      <c r="F43" s="4"/>
      <c r="G43" s="17">
        <f>G42</f>
        <v>6155.9999999999991</v>
      </c>
      <c r="H43" s="17">
        <f>H42</f>
        <v>9699.74</v>
      </c>
      <c r="I43" s="41">
        <f t="shared" si="2"/>
        <v>15855.739999999998</v>
      </c>
    </row>
    <row r="44" spans="1:9" s="27" customFormat="1" ht="16" thickBot="1">
      <c r="A44" s="14"/>
      <c r="B44" s="14"/>
      <c r="C44" s="14"/>
      <c r="D44" s="14"/>
      <c r="E44" s="14"/>
      <c r="F44" s="14" t="s">
        <v>79</v>
      </c>
      <c r="G44" s="26">
        <f t="shared" ref="G44:I44" si="4">G19-G43</f>
        <v>134440.95000000001</v>
      </c>
      <c r="H44" s="26">
        <f t="shared" si="4"/>
        <v>130591.21</v>
      </c>
      <c r="I44" s="26"/>
    </row>
    <row r="45" spans="1:9" s="27" customFormat="1" ht="16" thickTop="1">
      <c r="A45" s="9"/>
      <c r="B45" s="9"/>
      <c r="C45" s="9"/>
      <c r="D45" s="9"/>
      <c r="E45" s="9"/>
      <c r="F45" s="9"/>
      <c r="G45" s="15"/>
      <c r="I45" s="44"/>
    </row>
    <row r="46" spans="1:9">
      <c r="G46" s="18"/>
    </row>
    <row r="47" spans="1:9">
      <c r="G47" s="18"/>
    </row>
    <row r="48" spans="1:9">
      <c r="G48" s="18"/>
    </row>
    <row r="49" spans="7:7">
      <c r="G49" s="18"/>
    </row>
    <row r="50" spans="7:7">
      <c r="G50" s="18"/>
    </row>
    <row r="51" spans="7:7">
      <c r="G51" s="18"/>
    </row>
  </sheetData>
  <phoneticPr fontId="10" type="noConversion"/>
  <pageMargins left="0.25" right="0.25" top="0.75" bottom="0.5" header="0.25" footer="0.25"/>
  <pageSetup scale="73" orientation="landscape" horizontalDpi="4294967292" verticalDpi="4294967292"/>
  <headerFooter>
    <oddHeader>&amp;L&amp;"Calibri,Regular"&amp;K000000Accrual Basis&amp;C&amp;"Calibri,Bold"&amp;K000000Foundation for National Progress_x000D_&amp;14The Media Consortium_x000D_Profit &amp; Loss_x000D_&amp;"Calibri,Regular"&amp;12January - February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1"/>
  <sheetViews>
    <sheetView workbookViewId="0">
      <pane xSplit="7" ySplit="2" topLeftCell="H8" activePane="bottomRight" state="frozen"/>
      <selection pane="topRight" activeCell="G1" sqref="G1"/>
      <selection pane="bottomLeft" activeCell="A3" sqref="A3"/>
      <selection pane="bottomRight" activeCell="A26" sqref="A26:XFD26"/>
    </sheetView>
  </sheetViews>
  <sheetFormatPr baseColWidth="10" defaultColWidth="10.83203125" defaultRowHeight="15" x14ac:dyDescent="0"/>
  <cols>
    <col min="1" max="6" width="1.5" style="1" customWidth="1"/>
    <col min="7" max="7" width="37.1640625" style="1" bestFit="1" customWidth="1"/>
    <col min="8" max="16" width="12.6640625" style="1" bestFit="1" customWidth="1"/>
    <col min="17" max="17" width="11.6640625" style="1" bestFit="1" customWidth="1"/>
    <col min="18" max="19" width="12.6640625" style="1" bestFit="1" customWidth="1"/>
    <col min="20" max="20" width="12.6640625" style="43" bestFit="1" customWidth="1"/>
    <col min="21" max="16384" width="10.83203125" style="1"/>
  </cols>
  <sheetData>
    <row r="1" spans="1:20" s="13" customFormat="1">
      <c r="T1" s="38"/>
    </row>
    <row r="2" spans="1:20" ht="16" thickBot="1">
      <c r="A2" s="2"/>
      <c r="B2" s="2"/>
      <c r="C2" s="2"/>
      <c r="D2" s="2"/>
      <c r="E2" s="2"/>
      <c r="F2" s="2"/>
      <c r="G2" s="2"/>
      <c r="H2" s="3" t="s">
        <v>66</v>
      </c>
      <c r="I2" s="3" t="s">
        <v>67</v>
      </c>
      <c r="J2" s="3" t="s">
        <v>68</v>
      </c>
      <c r="K2" s="3" t="s">
        <v>69</v>
      </c>
      <c r="L2" s="3" t="s">
        <v>70</v>
      </c>
      <c r="M2" s="3" t="s">
        <v>71</v>
      </c>
      <c r="N2" s="3" t="s">
        <v>72</v>
      </c>
      <c r="O2" s="3" t="s">
        <v>73</v>
      </c>
      <c r="P2" s="3" t="s">
        <v>74</v>
      </c>
      <c r="Q2" s="3" t="s">
        <v>75</v>
      </c>
      <c r="R2" s="3" t="s">
        <v>76</v>
      </c>
      <c r="S2" s="3" t="s">
        <v>77</v>
      </c>
      <c r="T2" s="3" t="s">
        <v>12</v>
      </c>
    </row>
    <row r="3" spans="1:20" ht="16" thickTop="1">
      <c r="A3" s="4" t="s">
        <v>13</v>
      </c>
      <c r="B3" s="4"/>
      <c r="C3" s="4"/>
      <c r="D3" s="4"/>
      <c r="E3" s="4"/>
      <c r="F3" s="4"/>
      <c r="G3" s="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9"/>
    </row>
    <row r="4" spans="1:20">
      <c r="A4" s="4"/>
      <c r="B4" s="4"/>
      <c r="C4" s="4"/>
      <c r="D4" s="4" t="s">
        <v>14</v>
      </c>
      <c r="E4" s="4"/>
      <c r="F4" s="4"/>
      <c r="G4" s="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39"/>
    </row>
    <row r="5" spans="1:20">
      <c r="A5" s="4"/>
      <c r="B5" s="4"/>
      <c r="C5" s="4"/>
      <c r="D5" s="4"/>
      <c r="E5" s="4"/>
      <c r="F5" s="4"/>
      <c r="G5" s="14" t="s">
        <v>78</v>
      </c>
      <c r="H5" s="25">
        <v>104636.01</v>
      </c>
      <c r="I5" s="25">
        <f>H44</f>
        <v>129231.01000000001</v>
      </c>
      <c r="J5" s="25">
        <f t="shared" ref="J5:S5" si="0">I44</f>
        <v>118124.05000000002</v>
      </c>
      <c r="K5" s="25">
        <f t="shared" si="0"/>
        <v>110900.88000000002</v>
      </c>
      <c r="L5" s="25">
        <f t="shared" si="0"/>
        <v>107110.38000000002</v>
      </c>
      <c r="M5" s="25">
        <f t="shared" si="0"/>
        <v>105097.36000000002</v>
      </c>
      <c r="N5" s="25">
        <f t="shared" si="0"/>
        <v>91795.270000000019</v>
      </c>
      <c r="O5" s="25">
        <f t="shared" si="0"/>
        <v>115197.05000000002</v>
      </c>
      <c r="P5" s="25">
        <f t="shared" si="0"/>
        <v>103175.10000000002</v>
      </c>
      <c r="Q5" s="25">
        <f t="shared" si="0"/>
        <v>94488.24000000002</v>
      </c>
      <c r="R5" s="25">
        <f t="shared" si="0"/>
        <v>85220.440000000017</v>
      </c>
      <c r="S5" s="25">
        <f t="shared" si="0"/>
        <v>142413.4</v>
      </c>
      <c r="T5" s="25"/>
    </row>
    <row r="6" spans="1:20">
      <c r="A6" s="4"/>
      <c r="B6" s="4"/>
      <c r="C6" s="4"/>
      <c r="D6" s="4"/>
      <c r="E6" s="4" t="s">
        <v>15</v>
      </c>
      <c r="F6" s="4"/>
      <c r="G6" s="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39"/>
    </row>
    <row r="7" spans="1:20">
      <c r="A7" s="4"/>
      <c r="B7" s="4"/>
      <c r="C7" s="4"/>
      <c r="D7" s="4"/>
      <c r="E7" s="4"/>
      <c r="F7" s="4" t="s">
        <v>16</v>
      </c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39"/>
    </row>
    <row r="8" spans="1:20">
      <c r="A8" s="4"/>
      <c r="B8" s="4"/>
      <c r="C8" s="4"/>
      <c r="D8" s="4"/>
      <c r="E8" s="4"/>
      <c r="F8" s="4"/>
      <c r="G8" s="4" t="s">
        <v>17</v>
      </c>
      <c r="H8" s="15">
        <v>5405</v>
      </c>
      <c r="I8" s="15">
        <v>11107</v>
      </c>
      <c r="J8" s="15">
        <v>7223</v>
      </c>
      <c r="K8" s="15">
        <v>13791</v>
      </c>
      <c r="L8" s="15">
        <v>2013</v>
      </c>
      <c r="M8" s="15">
        <v>13302</v>
      </c>
      <c r="N8" s="15">
        <v>6598</v>
      </c>
      <c r="O8" s="15">
        <v>12022</v>
      </c>
      <c r="P8" s="15">
        <v>8687</v>
      </c>
      <c r="Q8" s="15">
        <v>9268</v>
      </c>
      <c r="R8" s="15">
        <v>14807</v>
      </c>
      <c r="S8" s="15">
        <v>14341</v>
      </c>
      <c r="T8" s="39">
        <f>SUM(H8:S8)</f>
        <v>118564</v>
      </c>
    </row>
    <row r="9" spans="1:20">
      <c r="A9" s="4"/>
      <c r="B9" s="4"/>
      <c r="C9" s="4"/>
      <c r="D9" s="4"/>
      <c r="E9" s="4"/>
      <c r="F9" s="4"/>
      <c r="G9" s="4" t="s">
        <v>18</v>
      </c>
      <c r="H9" s="15">
        <v>24595</v>
      </c>
      <c r="I9" s="15">
        <v>-11107</v>
      </c>
      <c r="J9" s="15">
        <v>-7223</v>
      </c>
      <c r="K9" s="15">
        <v>-3791</v>
      </c>
      <c r="L9" s="15">
        <v>-2013</v>
      </c>
      <c r="M9" s="15">
        <v>-13302</v>
      </c>
      <c r="N9" s="15">
        <v>23402</v>
      </c>
      <c r="O9" s="15">
        <v>-12022</v>
      </c>
      <c r="P9" s="15">
        <v>-8687</v>
      </c>
      <c r="Q9" s="15">
        <v>-9268</v>
      </c>
      <c r="R9" s="15">
        <v>25193</v>
      </c>
      <c r="S9" s="15">
        <v>-14341</v>
      </c>
      <c r="T9" s="39">
        <f t="shared" ref="T9:T12" si="1">SUM(H9:S9)</f>
        <v>-8564</v>
      </c>
    </row>
    <row r="10" spans="1:20" ht="16" thickBot="1">
      <c r="A10" s="4"/>
      <c r="B10" s="4"/>
      <c r="C10" s="4"/>
      <c r="D10" s="4"/>
      <c r="E10" s="4"/>
      <c r="F10" s="4"/>
      <c r="G10" s="4" t="s">
        <v>19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32000</v>
      </c>
      <c r="S10" s="15">
        <v>0</v>
      </c>
      <c r="T10" s="39">
        <f t="shared" si="1"/>
        <v>32000</v>
      </c>
    </row>
    <row r="11" spans="1:20" ht="16" thickBot="1">
      <c r="A11" s="4"/>
      <c r="B11" s="4"/>
      <c r="C11" s="4"/>
      <c r="D11" s="4"/>
      <c r="E11" s="4"/>
      <c r="F11" s="4" t="s">
        <v>20</v>
      </c>
      <c r="G11" s="4"/>
      <c r="H11" s="16">
        <f>SUM(H8:H10)</f>
        <v>30000</v>
      </c>
      <c r="I11" s="16">
        <f t="shared" ref="I11:T11" si="2">SUM(I8:I10)</f>
        <v>0</v>
      </c>
      <c r="J11" s="16">
        <f t="shared" si="2"/>
        <v>0</v>
      </c>
      <c r="K11" s="16">
        <f t="shared" si="2"/>
        <v>10000</v>
      </c>
      <c r="L11" s="16">
        <f t="shared" si="2"/>
        <v>0</v>
      </c>
      <c r="M11" s="16">
        <f t="shared" si="2"/>
        <v>0</v>
      </c>
      <c r="N11" s="16">
        <f t="shared" si="2"/>
        <v>30000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72000</v>
      </c>
      <c r="S11" s="16">
        <f t="shared" si="2"/>
        <v>0</v>
      </c>
      <c r="T11" s="40">
        <f t="shared" si="1"/>
        <v>142000</v>
      </c>
    </row>
    <row r="12" spans="1:20">
      <c r="A12" s="4"/>
      <c r="B12" s="4"/>
      <c r="C12" s="4"/>
      <c r="D12" s="4"/>
      <c r="E12" s="4" t="s">
        <v>21</v>
      </c>
      <c r="F12" s="4"/>
      <c r="G12" s="4"/>
      <c r="H12" s="15">
        <f>H11</f>
        <v>30000</v>
      </c>
      <c r="I12" s="15">
        <f t="shared" ref="I12:T12" si="3">I11</f>
        <v>0</v>
      </c>
      <c r="J12" s="15">
        <f t="shared" si="3"/>
        <v>0</v>
      </c>
      <c r="K12" s="15">
        <f t="shared" si="3"/>
        <v>10000</v>
      </c>
      <c r="L12" s="15">
        <f t="shared" si="3"/>
        <v>0</v>
      </c>
      <c r="M12" s="15">
        <f t="shared" si="3"/>
        <v>0</v>
      </c>
      <c r="N12" s="15">
        <f t="shared" si="3"/>
        <v>30000</v>
      </c>
      <c r="O12" s="15">
        <f t="shared" si="3"/>
        <v>0</v>
      </c>
      <c r="P12" s="15">
        <f t="shared" si="3"/>
        <v>0</v>
      </c>
      <c r="Q12" s="15">
        <f t="shared" si="3"/>
        <v>0</v>
      </c>
      <c r="R12" s="15">
        <f t="shared" si="3"/>
        <v>72000</v>
      </c>
      <c r="S12" s="15">
        <f t="shared" si="3"/>
        <v>0</v>
      </c>
      <c r="T12" s="39">
        <f t="shared" si="1"/>
        <v>142000</v>
      </c>
    </row>
    <row r="13" spans="1:20">
      <c r="A13" s="4"/>
      <c r="B13" s="4"/>
      <c r="C13" s="4"/>
      <c r="D13" s="4"/>
      <c r="E13" s="4" t="s">
        <v>22</v>
      </c>
      <c r="F13" s="4"/>
      <c r="G13" s="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9"/>
    </row>
    <row r="14" spans="1:20">
      <c r="A14" s="4"/>
      <c r="B14" s="4"/>
      <c r="C14" s="4"/>
      <c r="D14" s="4"/>
      <c r="E14" s="4"/>
      <c r="F14" s="4" t="s">
        <v>23</v>
      </c>
      <c r="G14" s="4"/>
      <c r="H14" s="15">
        <v>3325</v>
      </c>
      <c r="I14" s="15">
        <v>6050</v>
      </c>
      <c r="J14" s="15">
        <v>2525.52</v>
      </c>
      <c r="K14" s="15">
        <v>1750</v>
      </c>
      <c r="L14" s="15">
        <v>500</v>
      </c>
      <c r="M14" s="15">
        <v>0</v>
      </c>
      <c r="N14" s="15">
        <v>750</v>
      </c>
      <c r="O14" s="15">
        <v>150</v>
      </c>
      <c r="P14" s="15">
        <v>0</v>
      </c>
      <c r="Q14" s="15">
        <v>0</v>
      </c>
      <c r="R14" s="15">
        <v>0</v>
      </c>
      <c r="S14" s="15">
        <v>1250</v>
      </c>
      <c r="T14" s="39">
        <f t="shared" ref="T14:T18" si="4">SUM(H14:S14)</f>
        <v>16300.52</v>
      </c>
    </row>
    <row r="15" spans="1:20">
      <c r="A15" s="4"/>
      <c r="B15" s="4"/>
      <c r="C15" s="4"/>
      <c r="D15" s="4"/>
      <c r="E15" s="4"/>
      <c r="F15" s="4" t="s">
        <v>24</v>
      </c>
      <c r="G15" s="4"/>
      <c r="H15" s="15">
        <v>0</v>
      </c>
      <c r="I15" s="15">
        <v>0</v>
      </c>
      <c r="J15" s="15">
        <v>0</v>
      </c>
      <c r="K15" s="15">
        <v>0</v>
      </c>
      <c r="L15" s="15">
        <v>4750</v>
      </c>
      <c r="M15" s="15">
        <v>1000</v>
      </c>
      <c r="N15" s="15">
        <v>500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39">
        <f t="shared" si="4"/>
        <v>6250</v>
      </c>
    </row>
    <row r="16" spans="1:20" ht="16" thickBot="1">
      <c r="A16" s="4"/>
      <c r="B16" s="4"/>
      <c r="C16" s="4"/>
      <c r="D16" s="4"/>
      <c r="E16" s="4"/>
      <c r="F16" s="4" t="s">
        <v>25</v>
      </c>
      <c r="G16" s="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2500</v>
      </c>
      <c r="T16" s="39">
        <f t="shared" si="4"/>
        <v>2500</v>
      </c>
    </row>
    <row r="17" spans="1:20" ht="16" thickBot="1">
      <c r="A17" s="4"/>
      <c r="B17" s="4"/>
      <c r="C17" s="4"/>
      <c r="D17" s="4"/>
      <c r="E17" s="4" t="s">
        <v>26</v>
      </c>
      <c r="F17" s="4"/>
      <c r="G17" s="4"/>
      <c r="H17" s="17">
        <f>SUM(H14:H16)</f>
        <v>3325</v>
      </c>
      <c r="I17" s="17">
        <f t="shared" ref="I17:S17" si="5">SUM(I14:I16)</f>
        <v>6050</v>
      </c>
      <c r="J17" s="17">
        <f t="shared" si="5"/>
        <v>2525.52</v>
      </c>
      <c r="K17" s="17">
        <f t="shared" si="5"/>
        <v>1750</v>
      </c>
      <c r="L17" s="17">
        <f t="shared" si="5"/>
        <v>5250</v>
      </c>
      <c r="M17" s="17">
        <f t="shared" si="5"/>
        <v>1000</v>
      </c>
      <c r="N17" s="17">
        <f t="shared" si="5"/>
        <v>1250</v>
      </c>
      <c r="O17" s="17">
        <f t="shared" si="5"/>
        <v>150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3750</v>
      </c>
      <c r="T17" s="41">
        <f t="shared" si="4"/>
        <v>25050.52</v>
      </c>
    </row>
    <row r="18" spans="1:20" ht="16" thickBot="1">
      <c r="A18" s="4"/>
      <c r="B18" s="4"/>
      <c r="C18" s="4"/>
      <c r="D18" s="4" t="s">
        <v>27</v>
      </c>
      <c r="E18" s="4"/>
      <c r="F18" s="4"/>
      <c r="G18" s="4"/>
      <c r="H18" s="16">
        <f>H12+H17</f>
        <v>33325</v>
      </c>
      <c r="I18" s="16">
        <f t="shared" ref="I18:S18" si="6">I12+I17</f>
        <v>6050</v>
      </c>
      <c r="J18" s="16">
        <f t="shared" si="6"/>
        <v>2525.52</v>
      </c>
      <c r="K18" s="16">
        <f t="shared" si="6"/>
        <v>11750</v>
      </c>
      <c r="L18" s="16">
        <f t="shared" si="6"/>
        <v>5250</v>
      </c>
      <c r="M18" s="16">
        <f t="shared" si="6"/>
        <v>1000</v>
      </c>
      <c r="N18" s="16">
        <f t="shared" si="6"/>
        <v>31250</v>
      </c>
      <c r="O18" s="16">
        <f t="shared" si="6"/>
        <v>150</v>
      </c>
      <c r="P18" s="16">
        <f t="shared" si="6"/>
        <v>0</v>
      </c>
      <c r="Q18" s="16">
        <f t="shared" si="6"/>
        <v>0</v>
      </c>
      <c r="R18" s="16">
        <f t="shared" si="6"/>
        <v>72000</v>
      </c>
      <c r="S18" s="16">
        <f t="shared" si="6"/>
        <v>3750</v>
      </c>
      <c r="T18" s="40">
        <f t="shared" si="4"/>
        <v>167050.51999999999</v>
      </c>
    </row>
    <row r="19" spans="1:20" s="27" customFormat="1">
      <c r="A19" s="14"/>
      <c r="B19" s="14"/>
      <c r="C19" s="14"/>
      <c r="D19" s="14"/>
      <c r="E19" s="14"/>
      <c r="F19" s="14"/>
      <c r="G19" s="14" t="s">
        <v>65</v>
      </c>
      <c r="H19" s="25">
        <f>H5+H18</f>
        <v>137961.01</v>
      </c>
      <c r="I19" s="25">
        <f t="shared" ref="I19:R19" si="7">I5+I18</f>
        <v>135281.01</v>
      </c>
      <c r="J19" s="25">
        <f t="shared" si="7"/>
        <v>120649.57000000002</v>
      </c>
      <c r="K19" s="25">
        <f t="shared" si="7"/>
        <v>122650.88000000002</v>
      </c>
      <c r="L19" s="25">
        <f t="shared" si="7"/>
        <v>112360.38000000002</v>
      </c>
      <c r="M19" s="25">
        <f t="shared" si="7"/>
        <v>106097.36000000002</v>
      </c>
      <c r="N19" s="25">
        <f t="shared" si="7"/>
        <v>123045.27000000002</v>
      </c>
      <c r="O19" s="25">
        <f t="shared" si="7"/>
        <v>115347.05000000002</v>
      </c>
      <c r="P19" s="25">
        <f t="shared" si="7"/>
        <v>103175.10000000002</v>
      </c>
      <c r="Q19" s="25">
        <f t="shared" si="7"/>
        <v>94488.24000000002</v>
      </c>
      <c r="R19" s="25">
        <f t="shared" si="7"/>
        <v>157220.44</v>
      </c>
      <c r="S19" s="25">
        <f>S5+S18</f>
        <v>146163.4</v>
      </c>
      <c r="T19" s="25"/>
    </row>
    <row r="20" spans="1:20">
      <c r="A20" s="4"/>
      <c r="B20" s="4"/>
      <c r="C20" s="4"/>
      <c r="D20" s="4" t="s">
        <v>29</v>
      </c>
      <c r="E20" s="4"/>
      <c r="F20" s="4"/>
      <c r="G20" s="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9"/>
    </row>
    <row r="21" spans="1:20">
      <c r="A21" s="4"/>
      <c r="B21" s="4"/>
      <c r="C21" s="4"/>
      <c r="D21" s="4"/>
      <c r="E21" s="4" t="s">
        <v>30</v>
      </c>
      <c r="F21" s="4"/>
      <c r="G21" s="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9"/>
    </row>
    <row r="22" spans="1:20">
      <c r="A22" s="4"/>
      <c r="B22" s="4"/>
      <c r="C22" s="4"/>
      <c r="D22" s="4"/>
      <c r="E22" s="4"/>
      <c r="F22" s="4" t="s">
        <v>31</v>
      </c>
      <c r="G22" s="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9"/>
    </row>
    <row r="23" spans="1:20">
      <c r="A23" s="4"/>
      <c r="B23" s="4"/>
      <c r="C23" s="4"/>
      <c r="D23" s="4"/>
      <c r="E23" s="4"/>
      <c r="F23" s="4"/>
      <c r="G23" s="4" t="s">
        <v>32</v>
      </c>
      <c r="H23" s="15">
        <v>5137.0200000000004</v>
      </c>
      <c r="I23" s="15">
        <v>5058.16</v>
      </c>
      <c r="J23" s="15">
        <v>4470.1000000000004</v>
      </c>
      <c r="K23" s="15">
        <v>4884.1400000000003</v>
      </c>
      <c r="L23" s="15">
        <v>4885.05</v>
      </c>
      <c r="M23" s="15">
        <v>3845.25</v>
      </c>
      <c r="N23" s="15">
        <v>4466.99</v>
      </c>
      <c r="O23" s="15">
        <v>4878.4399999999996</v>
      </c>
      <c r="P23" s="15">
        <v>4879.53</v>
      </c>
      <c r="Q23" s="15">
        <v>4877.3500000000004</v>
      </c>
      <c r="R23" s="15">
        <v>4361.26</v>
      </c>
      <c r="S23" s="15">
        <v>3837.51</v>
      </c>
      <c r="T23" s="39">
        <f t="shared" ref="T23:T43" si="8">SUM(H23:S23)</f>
        <v>55580.800000000003</v>
      </c>
    </row>
    <row r="24" spans="1:20">
      <c r="A24" s="4"/>
      <c r="B24" s="4"/>
      <c r="C24" s="4"/>
      <c r="D24" s="4"/>
      <c r="E24" s="4"/>
      <c r="F24" s="4"/>
      <c r="G24" s="4" t="s">
        <v>33</v>
      </c>
      <c r="H24" s="15">
        <v>0</v>
      </c>
      <c r="I24" s="15">
        <v>682.77</v>
      </c>
      <c r="J24" s="15">
        <v>59.58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414</v>
      </c>
      <c r="S24" s="15">
        <v>0</v>
      </c>
      <c r="T24" s="39">
        <f t="shared" si="8"/>
        <v>1156.3499999999999</v>
      </c>
    </row>
    <row r="25" spans="1:20">
      <c r="A25" s="4"/>
      <c r="B25" s="4"/>
      <c r="C25" s="4"/>
      <c r="D25" s="4"/>
      <c r="E25" s="4"/>
      <c r="F25" s="4"/>
      <c r="G25" s="4" t="s">
        <v>34</v>
      </c>
      <c r="H25" s="15">
        <v>17.989999999999998</v>
      </c>
      <c r="I25" s="15">
        <v>35.979999999999997</v>
      </c>
      <c r="J25" s="15">
        <v>17.989999999999998</v>
      </c>
      <c r="K25" s="15">
        <v>23.99</v>
      </c>
      <c r="L25" s="15">
        <v>23.99</v>
      </c>
      <c r="M25" s="15">
        <v>23.99</v>
      </c>
      <c r="N25" s="15">
        <v>23.99</v>
      </c>
      <c r="O25" s="15">
        <v>64.31</v>
      </c>
      <c r="P25" s="15">
        <v>109.38</v>
      </c>
      <c r="Q25" s="15">
        <v>110.57</v>
      </c>
      <c r="R25" s="15">
        <v>778.98</v>
      </c>
      <c r="S25" s="15">
        <v>52.33</v>
      </c>
      <c r="T25" s="39">
        <f t="shared" si="8"/>
        <v>1283.49</v>
      </c>
    </row>
    <row r="26" spans="1:20">
      <c r="A26" s="4"/>
      <c r="B26" s="4"/>
      <c r="C26" s="4"/>
      <c r="D26" s="4"/>
      <c r="E26" s="4"/>
      <c r="F26" s="4"/>
      <c r="G26" s="4" t="s">
        <v>35</v>
      </c>
      <c r="H26" s="15">
        <v>2105.44</v>
      </c>
      <c r="I26" s="15">
        <v>4.76</v>
      </c>
      <c r="J26" s="15">
        <v>4.08</v>
      </c>
      <c r="K26" s="15">
        <v>703.4</v>
      </c>
      <c r="L26" s="15">
        <v>4.08</v>
      </c>
      <c r="M26" s="15">
        <v>3.74</v>
      </c>
      <c r="N26" s="15">
        <v>2103.4</v>
      </c>
      <c r="O26" s="15">
        <v>0</v>
      </c>
      <c r="P26" s="15">
        <v>0</v>
      </c>
      <c r="Q26" s="15">
        <v>0</v>
      </c>
      <c r="R26" s="15">
        <v>5040</v>
      </c>
      <c r="S26" s="15">
        <v>0</v>
      </c>
      <c r="T26" s="39">
        <f t="shared" si="8"/>
        <v>9968.9</v>
      </c>
    </row>
    <row r="27" spans="1:20">
      <c r="A27" s="4"/>
      <c r="B27" s="4"/>
      <c r="C27" s="4"/>
      <c r="D27" s="4"/>
      <c r="E27" s="4"/>
      <c r="F27" s="4"/>
      <c r="G27" s="4" t="s">
        <v>36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4550</v>
      </c>
      <c r="T27" s="39">
        <f t="shared" si="8"/>
        <v>4550</v>
      </c>
    </row>
    <row r="28" spans="1:20">
      <c r="A28" s="4"/>
      <c r="B28" s="4"/>
      <c r="C28" s="4"/>
      <c r="D28" s="4"/>
      <c r="E28" s="4"/>
      <c r="F28" s="4"/>
      <c r="G28" s="4" t="s">
        <v>37</v>
      </c>
      <c r="H28" s="15">
        <v>0</v>
      </c>
      <c r="I28" s="15">
        <v>0</v>
      </c>
      <c r="J28" s="15">
        <v>0</v>
      </c>
      <c r="K28" s="15">
        <v>0</v>
      </c>
      <c r="L28" s="15">
        <v>900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39">
        <f t="shared" si="8"/>
        <v>900</v>
      </c>
    </row>
    <row r="29" spans="1:20">
      <c r="A29" s="4"/>
      <c r="B29" s="4"/>
      <c r="C29" s="4"/>
      <c r="D29" s="4"/>
      <c r="E29" s="4"/>
      <c r="F29" s="4"/>
      <c r="G29" s="4" t="s">
        <v>38</v>
      </c>
      <c r="H29" s="15">
        <v>720</v>
      </c>
      <c r="I29" s="15">
        <v>460</v>
      </c>
      <c r="J29" s="15">
        <v>2290</v>
      </c>
      <c r="K29" s="15">
        <v>170</v>
      </c>
      <c r="L29" s="15">
        <v>30</v>
      </c>
      <c r="M29" s="15">
        <v>0</v>
      </c>
      <c r="N29" s="15">
        <v>0</v>
      </c>
      <c r="O29" s="15">
        <v>3000</v>
      </c>
      <c r="P29" s="15">
        <v>2800</v>
      </c>
      <c r="Q29" s="15">
        <v>630</v>
      </c>
      <c r="R29" s="15">
        <v>1749</v>
      </c>
      <c r="S29" s="15">
        <v>2040</v>
      </c>
      <c r="T29" s="39">
        <f t="shared" si="8"/>
        <v>13889</v>
      </c>
    </row>
    <row r="30" spans="1:20">
      <c r="A30" s="4"/>
      <c r="B30" s="4"/>
      <c r="C30" s="4"/>
      <c r="D30" s="4"/>
      <c r="E30" s="4"/>
      <c r="F30" s="4"/>
      <c r="G30" s="4" t="s">
        <v>39</v>
      </c>
      <c r="H30" s="15">
        <v>12</v>
      </c>
      <c r="I30" s="15">
        <v>593.84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39">
        <f t="shared" si="8"/>
        <v>605.84</v>
      </c>
    </row>
    <row r="31" spans="1:20">
      <c r="A31" s="4"/>
      <c r="B31" s="4"/>
      <c r="C31" s="4"/>
      <c r="D31" s="4"/>
      <c r="E31" s="4"/>
      <c r="F31" s="4"/>
      <c r="G31" s="4" t="s">
        <v>40</v>
      </c>
      <c r="H31" s="15">
        <v>0</v>
      </c>
      <c r="I31" s="15">
        <v>0</v>
      </c>
      <c r="J31" s="15">
        <v>400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39">
        <f t="shared" si="8"/>
        <v>400</v>
      </c>
    </row>
    <row r="32" spans="1:20">
      <c r="A32" s="4"/>
      <c r="B32" s="4"/>
      <c r="C32" s="4"/>
      <c r="D32" s="4"/>
      <c r="E32" s="4"/>
      <c r="F32" s="4"/>
      <c r="G32" s="4" t="s">
        <v>41</v>
      </c>
      <c r="H32" s="15">
        <v>29.95</v>
      </c>
      <c r="I32" s="15">
        <v>29.95</v>
      </c>
      <c r="J32" s="15">
        <v>251.94</v>
      </c>
      <c r="K32" s="15">
        <v>5612.94</v>
      </c>
      <c r="L32" s="15">
        <v>47.94</v>
      </c>
      <c r="M32" s="15">
        <v>47.94</v>
      </c>
      <c r="N32" s="15">
        <v>47.94</v>
      </c>
      <c r="O32" s="15">
        <v>17.989999999999998</v>
      </c>
      <c r="P32" s="15">
        <v>17.989999999999998</v>
      </c>
      <c r="Q32" s="15">
        <v>195.94</v>
      </c>
      <c r="R32" s="15">
        <v>137.88</v>
      </c>
      <c r="S32" s="15">
        <v>47.94</v>
      </c>
      <c r="T32" s="39">
        <f t="shared" si="8"/>
        <v>6486.3399999999974</v>
      </c>
    </row>
    <row r="33" spans="1:20">
      <c r="A33" s="4"/>
      <c r="B33" s="4"/>
      <c r="C33" s="4"/>
      <c r="D33" s="4"/>
      <c r="E33" s="4"/>
      <c r="F33" s="4"/>
      <c r="G33" s="4" t="s">
        <v>42</v>
      </c>
      <c r="H33" s="15">
        <v>0</v>
      </c>
      <c r="I33" s="15">
        <v>0</v>
      </c>
      <c r="J33" s="15">
        <v>0</v>
      </c>
      <c r="K33" s="15">
        <v>0</v>
      </c>
      <c r="L33" s="15">
        <v>150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39">
        <f t="shared" si="8"/>
        <v>150</v>
      </c>
    </row>
    <row r="34" spans="1:20">
      <c r="A34" s="4"/>
      <c r="B34" s="4"/>
      <c r="C34" s="4"/>
      <c r="D34" s="4"/>
      <c r="E34" s="4"/>
      <c r="F34" s="4"/>
      <c r="G34" s="4" t="s">
        <v>43</v>
      </c>
      <c r="H34" s="15">
        <v>0</v>
      </c>
      <c r="I34" s="15">
        <v>0</v>
      </c>
      <c r="J34" s="15">
        <v>55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39">
        <f t="shared" si="8"/>
        <v>55</v>
      </c>
    </row>
    <row r="35" spans="1:20">
      <c r="A35" s="4"/>
      <c r="B35" s="4"/>
      <c r="C35" s="4"/>
      <c r="D35" s="4"/>
      <c r="E35" s="4"/>
      <c r="F35" s="4"/>
      <c r="G35" s="4" t="s">
        <v>44</v>
      </c>
      <c r="H35" s="15">
        <v>18.399999999999999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0.92</v>
      </c>
      <c r="S35" s="15">
        <v>17.48</v>
      </c>
      <c r="T35" s="39">
        <f t="shared" si="8"/>
        <v>36.799999999999997</v>
      </c>
    </row>
    <row r="36" spans="1:20">
      <c r="A36" s="4"/>
      <c r="B36" s="4"/>
      <c r="C36" s="4"/>
      <c r="D36" s="4"/>
      <c r="E36" s="4"/>
      <c r="F36" s="4"/>
      <c r="G36" s="4" t="s">
        <v>45</v>
      </c>
      <c r="H36" s="15">
        <v>489.2</v>
      </c>
      <c r="I36" s="15">
        <v>563.42999999999995</v>
      </c>
      <c r="J36" s="15">
        <v>0</v>
      </c>
      <c r="K36" s="15">
        <v>821.03</v>
      </c>
      <c r="L36" s="15">
        <v>-17.04</v>
      </c>
      <c r="M36" s="15">
        <v>91.68</v>
      </c>
      <c r="N36" s="15">
        <v>205.9</v>
      </c>
      <c r="O36" s="15">
        <v>1617.99</v>
      </c>
      <c r="P36" s="15">
        <v>328.49</v>
      </c>
      <c r="Q36" s="15">
        <v>953.94</v>
      </c>
      <c r="R36" s="15">
        <v>0</v>
      </c>
      <c r="S36" s="15">
        <v>-156.80000000000001</v>
      </c>
      <c r="T36" s="39">
        <f t="shared" si="8"/>
        <v>4897.8199999999988</v>
      </c>
    </row>
    <row r="37" spans="1:20">
      <c r="A37" s="4"/>
      <c r="B37" s="4"/>
      <c r="C37" s="4"/>
      <c r="D37" s="4"/>
      <c r="E37" s="4"/>
      <c r="F37" s="4"/>
      <c r="G37" s="4" t="s">
        <v>46</v>
      </c>
      <c r="H37" s="15">
        <v>0</v>
      </c>
      <c r="I37" s="15">
        <v>300</v>
      </c>
      <c r="J37" s="15">
        <v>0</v>
      </c>
      <c r="K37" s="15">
        <v>0</v>
      </c>
      <c r="L37" s="15">
        <v>0</v>
      </c>
      <c r="M37" s="15">
        <v>1289.49</v>
      </c>
      <c r="N37" s="15">
        <v>0</v>
      </c>
      <c r="O37" s="15">
        <v>196.97</v>
      </c>
      <c r="P37" s="15">
        <v>51.47</v>
      </c>
      <c r="Q37" s="15">
        <v>0</v>
      </c>
      <c r="R37" s="15">
        <v>0</v>
      </c>
      <c r="S37" s="15">
        <v>0</v>
      </c>
      <c r="T37" s="39">
        <f t="shared" si="8"/>
        <v>1837.93</v>
      </c>
    </row>
    <row r="38" spans="1:20">
      <c r="A38" s="4"/>
      <c r="B38" s="4"/>
      <c r="C38" s="4"/>
      <c r="D38" s="4"/>
      <c r="E38" s="4"/>
      <c r="F38" s="4"/>
      <c r="G38" s="4" t="s">
        <v>47</v>
      </c>
      <c r="H38" s="15">
        <v>0</v>
      </c>
      <c r="I38" s="15">
        <v>0</v>
      </c>
      <c r="J38" s="15">
        <v>0</v>
      </c>
      <c r="K38" s="15">
        <v>25</v>
      </c>
      <c r="L38" s="15">
        <v>439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75</v>
      </c>
      <c r="S38" s="15">
        <v>0</v>
      </c>
      <c r="T38" s="39">
        <f t="shared" si="8"/>
        <v>539</v>
      </c>
    </row>
    <row r="39" spans="1:20">
      <c r="A39" s="4"/>
      <c r="B39" s="4"/>
      <c r="C39" s="4"/>
      <c r="D39" s="4"/>
      <c r="E39" s="4"/>
      <c r="F39" s="4"/>
      <c r="G39" s="4" t="s">
        <v>48</v>
      </c>
      <c r="H39" s="15">
        <v>0</v>
      </c>
      <c r="I39" s="15">
        <v>2600</v>
      </c>
      <c r="J39" s="15">
        <v>2200</v>
      </c>
      <c r="K39" s="15">
        <v>3300</v>
      </c>
      <c r="L39" s="15">
        <v>800</v>
      </c>
      <c r="M39" s="15">
        <v>8500</v>
      </c>
      <c r="N39" s="15">
        <v>1000</v>
      </c>
      <c r="O39" s="15">
        <v>0</v>
      </c>
      <c r="P39" s="15">
        <v>500</v>
      </c>
      <c r="Q39" s="15">
        <v>2500</v>
      </c>
      <c r="R39" s="15">
        <v>2250</v>
      </c>
      <c r="S39" s="15">
        <v>7702.99</v>
      </c>
      <c r="T39" s="39">
        <f t="shared" si="8"/>
        <v>31352.989999999998</v>
      </c>
    </row>
    <row r="40" spans="1:20" ht="16" thickBot="1">
      <c r="A40" s="4"/>
      <c r="B40" s="4"/>
      <c r="C40" s="4"/>
      <c r="D40" s="4"/>
      <c r="E40" s="4"/>
      <c r="F40" s="4"/>
      <c r="G40" s="4" t="s">
        <v>49</v>
      </c>
      <c r="H40" s="15">
        <v>200</v>
      </c>
      <c r="I40" s="15">
        <v>6828.07</v>
      </c>
      <c r="J40" s="15">
        <v>0</v>
      </c>
      <c r="K40" s="15">
        <v>0</v>
      </c>
      <c r="L40" s="15">
        <v>0</v>
      </c>
      <c r="M40" s="15">
        <v>500</v>
      </c>
      <c r="N40" s="15">
        <v>0</v>
      </c>
      <c r="O40" s="15">
        <v>2396.25</v>
      </c>
      <c r="P40" s="15">
        <v>0</v>
      </c>
      <c r="Q40" s="15">
        <v>0</v>
      </c>
      <c r="R40" s="15">
        <v>0</v>
      </c>
      <c r="S40" s="15">
        <v>0</v>
      </c>
      <c r="T40" s="39">
        <f t="shared" si="8"/>
        <v>9924.32</v>
      </c>
    </row>
    <row r="41" spans="1:20" ht="16" thickBot="1">
      <c r="A41" s="4"/>
      <c r="B41" s="4"/>
      <c r="C41" s="4"/>
      <c r="D41" s="4"/>
      <c r="E41" s="4"/>
      <c r="F41" s="4" t="s">
        <v>50</v>
      </c>
      <c r="G41" s="4"/>
      <c r="H41" s="17">
        <f>SUM(H23:H40)</f>
        <v>8730</v>
      </c>
      <c r="I41" s="17">
        <f t="shared" ref="I41:S41" si="9">SUM(I23:I40)</f>
        <v>17156.96</v>
      </c>
      <c r="J41" s="17">
        <f t="shared" si="9"/>
        <v>9748.6899999999987</v>
      </c>
      <c r="K41" s="17">
        <f t="shared" si="9"/>
        <v>15540.5</v>
      </c>
      <c r="L41" s="17">
        <f t="shared" si="9"/>
        <v>7263.0199999999995</v>
      </c>
      <c r="M41" s="17">
        <f t="shared" si="9"/>
        <v>14302.09</v>
      </c>
      <c r="N41" s="17">
        <f t="shared" si="9"/>
        <v>7848.2199999999984</v>
      </c>
      <c r="O41" s="17">
        <f t="shared" si="9"/>
        <v>12171.949999999999</v>
      </c>
      <c r="P41" s="17">
        <f t="shared" si="9"/>
        <v>8686.86</v>
      </c>
      <c r="Q41" s="17">
        <f t="shared" si="9"/>
        <v>9267.7999999999993</v>
      </c>
      <c r="R41" s="17">
        <f t="shared" si="9"/>
        <v>14807.039999999999</v>
      </c>
      <c r="S41" s="17">
        <f t="shared" si="9"/>
        <v>18091.45</v>
      </c>
      <c r="T41" s="41">
        <f t="shared" si="8"/>
        <v>143614.57999999999</v>
      </c>
    </row>
    <row r="42" spans="1:20" ht="16" thickBot="1">
      <c r="A42" s="4"/>
      <c r="B42" s="4"/>
      <c r="C42" s="4"/>
      <c r="D42" s="4"/>
      <c r="E42" s="4" t="s">
        <v>51</v>
      </c>
      <c r="F42" s="4"/>
      <c r="G42" s="4"/>
      <c r="H42" s="17">
        <f>H41</f>
        <v>8730</v>
      </c>
      <c r="I42" s="17">
        <f t="shared" ref="I42:T43" si="10">I41</f>
        <v>17156.96</v>
      </c>
      <c r="J42" s="17">
        <f t="shared" si="10"/>
        <v>9748.6899999999987</v>
      </c>
      <c r="K42" s="17">
        <f t="shared" si="10"/>
        <v>15540.5</v>
      </c>
      <c r="L42" s="17">
        <f t="shared" si="10"/>
        <v>7263.0199999999995</v>
      </c>
      <c r="M42" s="17">
        <f t="shared" si="10"/>
        <v>14302.09</v>
      </c>
      <c r="N42" s="17">
        <f t="shared" si="10"/>
        <v>7848.2199999999984</v>
      </c>
      <c r="O42" s="17">
        <f t="shared" si="10"/>
        <v>12171.949999999999</v>
      </c>
      <c r="P42" s="17">
        <f t="shared" si="10"/>
        <v>8686.86</v>
      </c>
      <c r="Q42" s="17">
        <f t="shared" si="10"/>
        <v>9267.7999999999993</v>
      </c>
      <c r="R42" s="17">
        <f t="shared" si="10"/>
        <v>14807.039999999999</v>
      </c>
      <c r="S42" s="17">
        <f t="shared" si="10"/>
        <v>18091.45</v>
      </c>
      <c r="T42" s="41">
        <f t="shared" si="8"/>
        <v>143614.57999999999</v>
      </c>
    </row>
    <row r="43" spans="1:20" ht="16" thickBot="1">
      <c r="A43" s="4"/>
      <c r="B43" s="4"/>
      <c r="C43" s="4"/>
      <c r="D43" s="4" t="s">
        <v>52</v>
      </c>
      <c r="E43" s="4"/>
      <c r="F43" s="4"/>
      <c r="G43" s="4"/>
      <c r="H43" s="17">
        <f>H42</f>
        <v>8730</v>
      </c>
      <c r="I43" s="17">
        <f t="shared" si="10"/>
        <v>17156.96</v>
      </c>
      <c r="J43" s="17">
        <f t="shared" si="10"/>
        <v>9748.6899999999987</v>
      </c>
      <c r="K43" s="17">
        <f t="shared" si="10"/>
        <v>15540.5</v>
      </c>
      <c r="L43" s="17">
        <f t="shared" si="10"/>
        <v>7263.0199999999995</v>
      </c>
      <c r="M43" s="17">
        <f t="shared" si="10"/>
        <v>14302.09</v>
      </c>
      <c r="N43" s="17">
        <f t="shared" si="10"/>
        <v>7848.2199999999984</v>
      </c>
      <c r="O43" s="17">
        <f t="shared" si="10"/>
        <v>12171.949999999999</v>
      </c>
      <c r="P43" s="17">
        <f t="shared" si="10"/>
        <v>8686.86</v>
      </c>
      <c r="Q43" s="17">
        <f t="shared" si="10"/>
        <v>9267.7999999999993</v>
      </c>
      <c r="R43" s="17">
        <f t="shared" si="10"/>
        <v>14807.039999999999</v>
      </c>
      <c r="S43" s="17">
        <f t="shared" si="10"/>
        <v>18091.45</v>
      </c>
      <c r="T43" s="41">
        <f t="shared" si="8"/>
        <v>143614.57999999999</v>
      </c>
    </row>
    <row r="44" spans="1:20" s="27" customFormat="1" ht="16" thickBot="1">
      <c r="A44" s="14"/>
      <c r="B44" s="14"/>
      <c r="C44" s="14"/>
      <c r="D44" s="14"/>
      <c r="E44" s="14"/>
      <c r="F44" s="14"/>
      <c r="G44" s="14" t="s">
        <v>79</v>
      </c>
      <c r="H44" s="26">
        <f t="shared" ref="H44:S44" si="11">H19-H43</f>
        <v>129231.01000000001</v>
      </c>
      <c r="I44" s="26">
        <f t="shared" si="11"/>
        <v>118124.05000000002</v>
      </c>
      <c r="J44" s="26">
        <f t="shared" si="11"/>
        <v>110900.88000000002</v>
      </c>
      <c r="K44" s="26">
        <f t="shared" si="11"/>
        <v>107110.38000000002</v>
      </c>
      <c r="L44" s="26">
        <f t="shared" si="11"/>
        <v>105097.36000000002</v>
      </c>
      <c r="M44" s="26">
        <f t="shared" si="11"/>
        <v>91795.270000000019</v>
      </c>
      <c r="N44" s="26">
        <f t="shared" si="11"/>
        <v>115197.05000000002</v>
      </c>
      <c r="O44" s="26">
        <f t="shared" si="11"/>
        <v>103175.10000000002</v>
      </c>
      <c r="P44" s="26">
        <f t="shared" si="11"/>
        <v>94488.24000000002</v>
      </c>
      <c r="Q44" s="26">
        <f t="shared" si="11"/>
        <v>85220.440000000017</v>
      </c>
      <c r="R44" s="26">
        <f t="shared" si="11"/>
        <v>142413.4</v>
      </c>
      <c r="S44" s="26">
        <f t="shared" si="11"/>
        <v>128071.95</v>
      </c>
      <c r="T44" s="26"/>
    </row>
    <row r="45" spans="1:20" s="27" customFormat="1" ht="16" thickTop="1">
      <c r="A45" s="9"/>
      <c r="B45" s="9"/>
      <c r="C45" s="9"/>
      <c r="D45" s="9"/>
      <c r="E45" s="9"/>
      <c r="F45" s="9"/>
      <c r="G45" s="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39"/>
    </row>
    <row r="46" spans="1:20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42"/>
    </row>
    <row r="47" spans="1:20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42"/>
    </row>
    <row r="48" spans="1:20"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42"/>
    </row>
    <row r="49" spans="8:20"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42"/>
    </row>
    <row r="50" spans="8:20"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42"/>
    </row>
    <row r="51" spans="8:20"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42"/>
    </row>
  </sheetData>
  <phoneticPr fontId="10" type="noConversion"/>
  <pageMargins left="0.25" right="0.25" top="0.75" bottom="0.5" header="0.25" footer="0.25"/>
  <pageSetup scale="59" orientation="landscape"/>
  <headerFooter>
    <oddHeader>&amp;L&amp;"Calibri,Regular"&amp;K000000Accrual Basis&amp;C&amp;"Calibri,Bold"&amp;K000000Foundation for National Progress_x000D_&amp;14The Media Consortium_x000D_Profit &amp; Loss_x000D_&amp;"Calibri,Regular"&amp;12January through December 2013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08"/>
  <sheetViews>
    <sheetView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M20" sqref="M20"/>
    </sheetView>
  </sheetViews>
  <sheetFormatPr baseColWidth="10" defaultColWidth="10.83203125" defaultRowHeight="15" x14ac:dyDescent="0"/>
  <cols>
    <col min="1" max="7" width="2.1640625" style="1" customWidth="1"/>
    <col min="8" max="8" width="2.33203125" style="1" customWidth="1"/>
    <col min="9" max="9" width="10.83203125" style="1"/>
    <col min="10" max="10" width="11.83203125" style="1" customWidth="1"/>
    <col min="11" max="11" width="8.5" style="1" customWidth="1"/>
    <col min="12" max="12" width="40.33203125" style="1" customWidth="1"/>
    <col min="13" max="13" width="46.1640625" style="1" bestFit="1" customWidth="1"/>
    <col min="14" max="14" width="17.33203125" style="1" bestFit="1" customWidth="1"/>
    <col min="15" max="15" width="5.1640625" style="1" customWidth="1"/>
    <col min="16" max="18" width="10.33203125" style="1" bestFit="1" customWidth="1"/>
    <col min="19" max="16384" width="10.83203125" style="1"/>
  </cols>
  <sheetData>
    <row r="1" spans="1:19" s="13" customFormat="1" ht="16" thickBot="1">
      <c r="A1" s="30"/>
      <c r="B1" s="30"/>
      <c r="C1" s="30"/>
      <c r="D1" s="30"/>
      <c r="E1" s="30"/>
      <c r="F1" s="30"/>
      <c r="G1" s="30"/>
      <c r="H1" s="30"/>
      <c r="I1" s="3" t="s">
        <v>80</v>
      </c>
      <c r="J1" s="3" t="s">
        <v>81</v>
      </c>
      <c r="K1" s="3" t="s">
        <v>82</v>
      </c>
      <c r="L1" s="3" t="s">
        <v>83</v>
      </c>
      <c r="M1" s="3" t="s">
        <v>84</v>
      </c>
      <c r="N1" s="3" t="s">
        <v>85</v>
      </c>
      <c r="O1" s="3" t="s">
        <v>86</v>
      </c>
      <c r="P1" s="3" t="s">
        <v>87</v>
      </c>
      <c r="Q1" s="3" t="s">
        <v>88</v>
      </c>
      <c r="R1" s="3" t="s">
        <v>89</v>
      </c>
      <c r="S1" s="3" t="s">
        <v>90</v>
      </c>
    </row>
    <row r="2" spans="1:19" ht="16" thickTop="1">
      <c r="A2" s="4"/>
      <c r="B2" s="4" t="s">
        <v>13</v>
      </c>
      <c r="C2" s="4"/>
      <c r="D2" s="4"/>
      <c r="E2" s="4"/>
      <c r="F2" s="4"/>
      <c r="G2" s="4"/>
      <c r="H2" s="4"/>
      <c r="I2" s="4"/>
      <c r="J2" s="31"/>
      <c r="K2" s="4"/>
      <c r="L2" s="4"/>
      <c r="M2" s="4"/>
      <c r="N2" s="4"/>
      <c r="O2" s="4"/>
      <c r="P2" s="4"/>
      <c r="Q2" s="32"/>
      <c r="R2" s="32"/>
      <c r="S2" s="32"/>
    </row>
    <row r="3" spans="1:19">
      <c r="A3" s="4"/>
      <c r="B3" s="4"/>
      <c r="C3" s="4"/>
      <c r="D3" s="4" t="s">
        <v>14</v>
      </c>
      <c r="E3" s="4"/>
      <c r="F3" s="4"/>
      <c r="G3" s="4"/>
      <c r="H3" s="4"/>
      <c r="I3" s="4"/>
      <c r="J3" s="31"/>
      <c r="K3" s="4"/>
      <c r="L3" s="4"/>
      <c r="M3" s="4"/>
      <c r="N3" s="4"/>
      <c r="O3" s="4"/>
      <c r="P3" s="4"/>
      <c r="Q3" s="32"/>
      <c r="R3" s="32"/>
      <c r="S3" s="32"/>
    </row>
    <row r="4" spans="1:19">
      <c r="A4" s="4"/>
      <c r="B4" s="4"/>
      <c r="C4" s="4"/>
      <c r="D4" s="4"/>
      <c r="E4" s="4" t="s">
        <v>22</v>
      </c>
      <c r="F4" s="4"/>
      <c r="G4" s="4"/>
      <c r="H4" s="4"/>
      <c r="I4" s="4"/>
      <c r="J4" s="31"/>
      <c r="K4" s="4"/>
      <c r="L4" s="4"/>
      <c r="M4" s="4"/>
      <c r="N4" s="4"/>
      <c r="O4" s="4"/>
      <c r="P4" s="4"/>
      <c r="Q4" s="32"/>
      <c r="R4" s="32"/>
      <c r="S4" s="32"/>
    </row>
    <row r="5" spans="1:19">
      <c r="A5" s="4"/>
      <c r="B5" s="4"/>
      <c r="C5" s="4"/>
      <c r="D5" s="4"/>
      <c r="E5" s="4"/>
      <c r="F5" s="4" t="s">
        <v>23</v>
      </c>
      <c r="G5" s="4"/>
      <c r="H5" s="4"/>
      <c r="I5" s="4"/>
      <c r="J5" s="31"/>
      <c r="K5" s="4"/>
      <c r="L5" s="4"/>
      <c r="M5" s="4"/>
      <c r="N5" s="4"/>
      <c r="O5" s="4"/>
      <c r="P5" s="4"/>
      <c r="Q5" s="32"/>
      <c r="R5" s="32"/>
      <c r="S5" s="32"/>
    </row>
    <row r="6" spans="1:19">
      <c r="A6" s="33"/>
      <c r="B6" s="33"/>
      <c r="C6" s="33"/>
      <c r="D6" s="33"/>
      <c r="E6" s="33"/>
      <c r="F6" s="33"/>
      <c r="G6" s="33"/>
      <c r="H6" s="33"/>
      <c r="I6" s="33" t="s">
        <v>92</v>
      </c>
      <c r="J6" s="34">
        <v>41642</v>
      </c>
      <c r="K6" s="33"/>
      <c r="L6" s="33" t="s">
        <v>123</v>
      </c>
      <c r="M6" s="33" t="s">
        <v>102</v>
      </c>
      <c r="N6" s="33" t="s">
        <v>0</v>
      </c>
      <c r="O6" s="35"/>
      <c r="P6" s="33" t="s">
        <v>93</v>
      </c>
      <c r="Q6" s="5"/>
      <c r="R6" s="5">
        <v>500</v>
      </c>
      <c r="S6" s="5">
        <v>500</v>
      </c>
    </row>
    <row r="7" spans="1:19">
      <c r="A7" s="33"/>
      <c r="B7" s="33"/>
      <c r="C7" s="33"/>
      <c r="D7" s="33"/>
      <c r="E7" s="33"/>
      <c r="F7" s="33"/>
      <c r="G7" s="33"/>
      <c r="H7" s="33"/>
      <c r="I7" s="33" t="s">
        <v>92</v>
      </c>
      <c r="J7" s="34">
        <v>41642</v>
      </c>
      <c r="K7" s="33" t="s">
        <v>124</v>
      </c>
      <c r="L7" s="33" t="s">
        <v>125</v>
      </c>
      <c r="M7" s="33" t="s">
        <v>102</v>
      </c>
      <c r="N7" s="33" t="s">
        <v>0</v>
      </c>
      <c r="O7" s="35"/>
      <c r="P7" s="33" t="s">
        <v>93</v>
      </c>
      <c r="Q7" s="5"/>
      <c r="R7" s="5">
        <v>250</v>
      </c>
      <c r="S7" s="5">
        <v>750</v>
      </c>
    </row>
    <row r="8" spans="1:19">
      <c r="A8" s="33"/>
      <c r="B8" s="33"/>
      <c r="C8" s="33"/>
      <c r="D8" s="33"/>
      <c r="E8" s="33"/>
      <c r="F8" s="33"/>
      <c r="G8" s="33"/>
      <c r="H8" s="33"/>
      <c r="I8" s="33" t="s">
        <v>91</v>
      </c>
      <c r="J8" s="34">
        <v>41642</v>
      </c>
      <c r="K8" s="33" t="s">
        <v>126</v>
      </c>
      <c r="L8" s="33"/>
      <c r="M8" s="33" t="s">
        <v>127</v>
      </c>
      <c r="N8" s="33" t="s">
        <v>0</v>
      </c>
      <c r="O8" s="35"/>
      <c r="P8" s="33" t="s">
        <v>94</v>
      </c>
      <c r="Q8" s="5"/>
      <c r="R8" s="5">
        <v>75</v>
      </c>
      <c r="S8" s="5">
        <v>825</v>
      </c>
    </row>
    <row r="9" spans="1:19">
      <c r="A9" s="33"/>
      <c r="B9" s="33"/>
      <c r="C9" s="33"/>
      <c r="D9" s="33"/>
      <c r="E9" s="33"/>
      <c r="F9" s="33"/>
      <c r="G9" s="33"/>
      <c r="H9" s="33"/>
      <c r="I9" s="33" t="s">
        <v>91</v>
      </c>
      <c r="J9" s="34">
        <v>41642</v>
      </c>
      <c r="K9" s="33" t="s">
        <v>128</v>
      </c>
      <c r="L9" s="33"/>
      <c r="M9" s="33" t="s">
        <v>129</v>
      </c>
      <c r="N9" s="33" t="s">
        <v>0</v>
      </c>
      <c r="O9" s="35"/>
      <c r="P9" s="33" t="s">
        <v>130</v>
      </c>
      <c r="Q9" s="5"/>
      <c r="R9" s="5">
        <v>1000</v>
      </c>
      <c r="S9" s="5">
        <v>1825</v>
      </c>
    </row>
    <row r="10" spans="1:19">
      <c r="A10" s="33"/>
      <c r="B10" s="33"/>
      <c r="C10" s="33"/>
      <c r="D10" s="33"/>
      <c r="E10" s="33"/>
      <c r="F10" s="33"/>
      <c r="G10" s="33"/>
      <c r="H10" s="33"/>
      <c r="I10" s="33" t="s">
        <v>92</v>
      </c>
      <c r="J10" s="34">
        <v>41646</v>
      </c>
      <c r="K10" s="33" t="s">
        <v>131</v>
      </c>
      <c r="L10" s="33" t="s">
        <v>132</v>
      </c>
      <c r="M10" s="33" t="s">
        <v>102</v>
      </c>
      <c r="N10" s="33" t="s">
        <v>0</v>
      </c>
      <c r="O10" s="35"/>
      <c r="P10" s="33" t="s">
        <v>93</v>
      </c>
      <c r="Q10" s="5"/>
      <c r="R10" s="5">
        <v>150</v>
      </c>
      <c r="S10" s="5">
        <v>1975</v>
      </c>
    </row>
    <row r="11" spans="1:19">
      <c r="A11" s="33"/>
      <c r="B11" s="33"/>
      <c r="C11" s="33"/>
      <c r="D11" s="33"/>
      <c r="E11" s="33"/>
      <c r="F11" s="33"/>
      <c r="G11" s="33"/>
      <c r="H11" s="33"/>
      <c r="I11" s="33" t="s">
        <v>92</v>
      </c>
      <c r="J11" s="34">
        <v>41646</v>
      </c>
      <c r="K11" s="33" t="s">
        <v>133</v>
      </c>
      <c r="L11" s="33" t="s">
        <v>134</v>
      </c>
      <c r="M11" s="33" t="s">
        <v>102</v>
      </c>
      <c r="N11" s="33" t="s">
        <v>0</v>
      </c>
      <c r="O11" s="35"/>
      <c r="P11" s="33" t="s">
        <v>93</v>
      </c>
      <c r="Q11" s="5"/>
      <c r="R11" s="5">
        <v>250</v>
      </c>
      <c r="S11" s="5">
        <v>2225</v>
      </c>
    </row>
    <row r="12" spans="1:19">
      <c r="A12" s="33"/>
      <c r="B12" s="33"/>
      <c r="C12" s="33"/>
      <c r="D12" s="33"/>
      <c r="E12" s="33"/>
      <c r="F12" s="33"/>
      <c r="G12" s="33"/>
      <c r="H12" s="33"/>
      <c r="I12" s="33" t="s">
        <v>92</v>
      </c>
      <c r="J12" s="34">
        <v>41648</v>
      </c>
      <c r="K12" s="33" t="s">
        <v>135</v>
      </c>
      <c r="L12" s="33" t="s">
        <v>99</v>
      </c>
      <c r="M12" s="33" t="s">
        <v>102</v>
      </c>
      <c r="N12" s="33" t="s">
        <v>0</v>
      </c>
      <c r="O12" s="35"/>
      <c r="P12" s="33" t="s">
        <v>93</v>
      </c>
      <c r="Q12" s="5"/>
      <c r="R12" s="5">
        <v>250</v>
      </c>
      <c r="S12" s="5">
        <v>2475</v>
      </c>
    </row>
    <row r="13" spans="1:19">
      <c r="A13" s="33"/>
      <c r="B13" s="33"/>
      <c r="C13" s="33"/>
      <c r="D13" s="33"/>
      <c r="E13" s="33"/>
      <c r="F13" s="33"/>
      <c r="G13" s="33"/>
      <c r="H13" s="33"/>
      <c r="I13" s="33" t="s">
        <v>92</v>
      </c>
      <c r="J13" s="34">
        <v>41648</v>
      </c>
      <c r="K13" s="33" t="s">
        <v>136</v>
      </c>
      <c r="L13" s="33" t="s">
        <v>105</v>
      </c>
      <c r="M13" s="33" t="s">
        <v>102</v>
      </c>
      <c r="N13" s="33" t="s">
        <v>0</v>
      </c>
      <c r="O13" s="35"/>
      <c r="P13" s="33" t="s">
        <v>93</v>
      </c>
      <c r="Q13" s="5"/>
      <c r="R13" s="5">
        <v>1000</v>
      </c>
      <c r="S13" s="5">
        <v>3475</v>
      </c>
    </row>
    <row r="14" spans="1:19">
      <c r="A14" s="33"/>
      <c r="B14" s="33"/>
      <c r="C14" s="33"/>
      <c r="D14" s="33"/>
      <c r="E14" s="33"/>
      <c r="F14" s="33"/>
      <c r="G14" s="33"/>
      <c r="H14" s="33"/>
      <c r="I14" s="33" t="s">
        <v>92</v>
      </c>
      <c r="J14" s="34">
        <v>41652</v>
      </c>
      <c r="K14" s="33"/>
      <c r="L14" s="33" t="s">
        <v>101</v>
      </c>
      <c r="M14" s="33" t="s">
        <v>102</v>
      </c>
      <c r="N14" s="33" t="s">
        <v>0</v>
      </c>
      <c r="O14" s="35"/>
      <c r="P14" s="33" t="s">
        <v>93</v>
      </c>
      <c r="Q14" s="5"/>
      <c r="R14" s="5">
        <v>250</v>
      </c>
      <c r="S14" s="5">
        <v>3725</v>
      </c>
    </row>
    <row r="15" spans="1:19">
      <c r="A15" s="33"/>
      <c r="B15" s="33"/>
      <c r="C15" s="33"/>
      <c r="D15" s="33"/>
      <c r="E15" s="33"/>
      <c r="F15" s="33"/>
      <c r="G15" s="33"/>
      <c r="H15" s="33"/>
      <c r="I15" s="33" t="s">
        <v>92</v>
      </c>
      <c r="J15" s="34">
        <v>41652</v>
      </c>
      <c r="K15" s="33" t="s">
        <v>137</v>
      </c>
      <c r="L15" s="33" t="s">
        <v>138</v>
      </c>
      <c r="M15" s="33" t="s">
        <v>102</v>
      </c>
      <c r="N15" s="33" t="s">
        <v>0</v>
      </c>
      <c r="O15" s="35"/>
      <c r="P15" s="33" t="s">
        <v>93</v>
      </c>
      <c r="Q15" s="5"/>
      <c r="R15" s="5">
        <v>250</v>
      </c>
      <c r="S15" s="5">
        <v>3975</v>
      </c>
    </row>
    <row r="16" spans="1:19">
      <c r="A16" s="33"/>
      <c r="B16" s="33"/>
      <c r="C16" s="33"/>
      <c r="D16" s="33"/>
      <c r="E16" s="33"/>
      <c r="F16" s="33"/>
      <c r="G16" s="33"/>
      <c r="H16" s="33"/>
      <c r="I16" s="33" t="s">
        <v>92</v>
      </c>
      <c r="J16" s="34">
        <v>41652</v>
      </c>
      <c r="K16" s="33" t="s">
        <v>139</v>
      </c>
      <c r="L16" s="33" t="s">
        <v>100</v>
      </c>
      <c r="M16" s="33" t="s">
        <v>102</v>
      </c>
      <c r="N16" s="33" t="s">
        <v>0</v>
      </c>
      <c r="O16" s="35"/>
      <c r="P16" s="33" t="s">
        <v>93</v>
      </c>
      <c r="Q16" s="5"/>
      <c r="R16" s="5">
        <v>500</v>
      </c>
      <c r="S16" s="5">
        <v>4475</v>
      </c>
    </row>
    <row r="17" spans="1:19">
      <c r="A17" s="33"/>
      <c r="B17" s="33"/>
      <c r="C17" s="33"/>
      <c r="D17" s="33"/>
      <c r="E17" s="33"/>
      <c r="F17" s="33"/>
      <c r="G17" s="33"/>
      <c r="H17" s="33"/>
      <c r="I17" s="33" t="s">
        <v>92</v>
      </c>
      <c r="J17" s="34">
        <v>41652</v>
      </c>
      <c r="K17" s="33" t="s">
        <v>140</v>
      </c>
      <c r="L17" s="33" t="s">
        <v>104</v>
      </c>
      <c r="M17" s="33" t="s">
        <v>102</v>
      </c>
      <c r="N17" s="33" t="s">
        <v>0</v>
      </c>
      <c r="O17" s="35"/>
      <c r="P17" s="33" t="s">
        <v>93</v>
      </c>
      <c r="Q17" s="5"/>
      <c r="R17" s="5">
        <v>1000</v>
      </c>
      <c r="S17" s="5">
        <v>5475</v>
      </c>
    </row>
    <row r="18" spans="1:19">
      <c r="A18" s="33"/>
      <c r="B18" s="33"/>
      <c r="C18" s="33"/>
      <c r="D18" s="33"/>
      <c r="E18" s="33"/>
      <c r="F18" s="33"/>
      <c r="G18" s="33"/>
      <c r="H18" s="33"/>
      <c r="I18" s="33" t="s">
        <v>92</v>
      </c>
      <c r="J18" s="34">
        <v>41652</v>
      </c>
      <c r="K18" s="33" t="s">
        <v>141</v>
      </c>
      <c r="L18" s="33" t="s">
        <v>117</v>
      </c>
      <c r="M18" s="33" t="s">
        <v>102</v>
      </c>
      <c r="N18" s="33" t="s">
        <v>0</v>
      </c>
      <c r="O18" s="35"/>
      <c r="P18" s="33" t="s">
        <v>93</v>
      </c>
      <c r="Q18" s="5"/>
      <c r="R18" s="5">
        <v>250</v>
      </c>
      <c r="S18" s="5">
        <v>5725</v>
      </c>
    </row>
    <row r="19" spans="1:19">
      <c r="A19" s="33"/>
      <c r="B19" s="33"/>
      <c r="C19" s="33"/>
      <c r="D19" s="33"/>
      <c r="E19" s="33"/>
      <c r="F19" s="33"/>
      <c r="G19" s="33"/>
      <c r="H19" s="33"/>
      <c r="I19" s="33" t="s">
        <v>92</v>
      </c>
      <c r="J19" s="34">
        <v>41652</v>
      </c>
      <c r="K19" s="33" t="s">
        <v>142</v>
      </c>
      <c r="L19" s="33" t="s">
        <v>143</v>
      </c>
      <c r="M19" s="33" t="s">
        <v>102</v>
      </c>
      <c r="N19" s="33" t="s">
        <v>0</v>
      </c>
      <c r="O19" s="35"/>
      <c r="P19" s="33" t="s">
        <v>93</v>
      </c>
      <c r="Q19" s="5"/>
      <c r="R19" s="5">
        <v>250</v>
      </c>
      <c r="S19" s="5">
        <v>5975</v>
      </c>
    </row>
    <row r="20" spans="1:19">
      <c r="A20" s="33"/>
      <c r="B20" s="33"/>
      <c r="C20" s="33"/>
      <c r="D20" s="33"/>
      <c r="E20" s="33"/>
      <c r="F20" s="33"/>
      <c r="G20" s="33"/>
      <c r="H20" s="33"/>
      <c r="I20" s="33" t="s">
        <v>92</v>
      </c>
      <c r="J20" s="34">
        <v>41652</v>
      </c>
      <c r="K20" s="33" t="s">
        <v>144</v>
      </c>
      <c r="L20" s="33" t="s">
        <v>145</v>
      </c>
      <c r="M20" s="33" t="s">
        <v>102</v>
      </c>
      <c r="N20" s="33" t="s">
        <v>0</v>
      </c>
      <c r="O20" s="35"/>
      <c r="P20" s="33" t="s">
        <v>93</v>
      </c>
      <c r="Q20" s="5"/>
      <c r="R20" s="5">
        <v>1000</v>
      </c>
      <c r="S20" s="5">
        <v>6975</v>
      </c>
    </row>
    <row r="21" spans="1:19">
      <c r="A21" s="33"/>
      <c r="B21" s="33"/>
      <c r="C21" s="33"/>
      <c r="D21" s="33"/>
      <c r="E21" s="33"/>
      <c r="F21" s="33"/>
      <c r="G21" s="33"/>
      <c r="H21" s="33"/>
      <c r="I21" s="33" t="s">
        <v>92</v>
      </c>
      <c r="J21" s="34">
        <v>41653</v>
      </c>
      <c r="K21" s="33" t="s">
        <v>146</v>
      </c>
      <c r="L21" s="33" t="s">
        <v>96</v>
      </c>
      <c r="M21" s="33" t="s">
        <v>147</v>
      </c>
      <c r="N21" s="33" t="s">
        <v>0</v>
      </c>
      <c r="O21" s="35"/>
      <c r="P21" s="33" t="s">
        <v>93</v>
      </c>
      <c r="Q21" s="5"/>
      <c r="R21" s="5">
        <v>250</v>
      </c>
      <c r="S21" s="5">
        <v>7225</v>
      </c>
    </row>
    <row r="22" spans="1:19">
      <c r="A22" s="33"/>
      <c r="B22" s="33"/>
      <c r="C22" s="33"/>
      <c r="D22" s="33"/>
      <c r="E22" s="33"/>
      <c r="F22" s="33"/>
      <c r="G22" s="33"/>
      <c r="H22" s="33"/>
      <c r="I22" s="33" t="s">
        <v>92</v>
      </c>
      <c r="J22" s="34">
        <v>41653</v>
      </c>
      <c r="K22" s="33" t="s">
        <v>148</v>
      </c>
      <c r="L22" s="33" t="s">
        <v>149</v>
      </c>
      <c r="M22" s="33" t="s">
        <v>102</v>
      </c>
      <c r="N22" s="33" t="s">
        <v>0</v>
      </c>
      <c r="O22" s="35"/>
      <c r="P22" s="33" t="s">
        <v>93</v>
      </c>
      <c r="Q22" s="5"/>
      <c r="R22" s="5">
        <v>250</v>
      </c>
      <c r="S22" s="5">
        <v>7475</v>
      </c>
    </row>
    <row r="23" spans="1:19">
      <c r="A23" s="33"/>
      <c r="B23" s="33"/>
      <c r="C23" s="33"/>
      <c r="D23" s="33"/>
      <c r="E23" s="33"/>
      <c r="F23" s="33"/>
      <c r="G23" s="33"/>
      <c r="H23" s="33"/>
      <c r="I23" s="33" t="s">
        <v>92</v>
      </c>
      <c r="J23" s="34">
        <v>41653</v>
      </c>
      <c r="K23" s="33" t="s">
        <v>150</v>
      </c>
      <c r="L23" s="33" t="s">
        <v>151</v>
      </c>
      <c r="M23" s="33" t="s">
        <v>102</v>
      </c>
      <c r="N23" s="33" t="s">
        <v>0</v>
      </c>
      <c r="O23" s="35"/>
      <c r="P23" s="33" t="s">
        <v>93</v>
      </c>
      <c r="Q23" s="5"/>
      <c r="R23" s="5">
        <v>1000</v>
      </c>
      <c r="S23" s="5">
        <v>8475</v>
      </c>
    </row>
    <row r="24" spans="1:19">
      <c r="A24" s="33"/>
      <c r="B24" s="33"/>
      <c r="C24" s="33"/>
      <c r="D24" s="33"/>
      <c r="E24" s="33"/>
      <c r="F24" s="33"/>
      <c r="G24" s="33"/>
      <c r="H24" s="33"/>
      <c r="I24" s="33" t="s">
        <v>92</v>
      </c>
      <c r="J24" s="34">
        <v>41653</v>
      </c>
      <c r="K24" s="33" t="s">
        <v>152</v>
      </c>
      <c r="L24" s="33" t="s">
        <v>153</v>
      </c>
      <c r="M24" s="33" t="s">
        <v>102</v>
      </c>
      <c r="N24" s="33" t="s">
        <v>0</v>
      </c>
      <c r="O24" s="35"/>
      <c r="P24" s="33" t="s">
        <v>93</v>
      </c>
      <c r="Q24" s="5"/>
      <c r="R24" s="5">
        <v>250</v>
      </c>
      <c r="S24" s="5">
        <v>8725</v>
      </c>
    </row>
    <row r="25" spans="1:19">
      <c r="A25" s="33"/>
      <c r="B25" s="33"/>
      <c r="C25" s="33"/>
      <c r="D25" s="33"/>
      <c r="E25" s="33"/>
      <c r="F25" s="33"/>
      <c r="G25" s="33"/>
      <c r="H25" s="33"/>
      <c r="I25" s="33" t="s">
        <v>92</v>
      </c>
      <c r="J25" s="34">
        <v>41653</v>
      </c>
      <c r="K25" s="33" t="s">
        <v>113</v>
      </c>
      <c r="L25" s="33" t="s">
        <v>154</v>
      </c>
      <c r="M25" s="33" t="s">
        <v>102</v>
      </c>
      <c r="N25" s="33" t="s">
        <v>0</v>
      </c>
      <c r="O25" s="35"/>
      <c r="P25" s="33" t="s">
        <v>93</v>
      </c>
      <c r="Q25" s="5"/>
      <c r="R25" s="5">
        <v>250</v>
      </c>
      <c r="S25" s="5">
        <v>8975</v>
      </c>
    </row>
    <row r="26" spans="1:19">
      <c r="A26" s="33"/>
      <c r="B26" s="33"/>
      <c r="C26" s="33"/>
      <c r="D26" s="33"/>
      <c r="E26" s="33"/>
      <c r="F26" s="33"/>
      <c r="G26" s="33"/>
      <c r="H26" s="33"/>
      <c r="I26" s="33" t="s">
        <v>92</v>
      </c>
      <c r="J26" s="34">
        <v>41660</v>
      </c>
      <c r="K26" s="33" t="s">
        <v>155</v>
      </c>
      <c r="L26" s="33" t="s">
        <v>156</v>
      </c>
      <c r="M26" s="33" t="s">
        <v>102</v>
      </c>
      <c r="N26" s="33" t="s">
        <v>0</v>
      </c>
      <c r="O26" s="35"/>
      <c r="P26" s="33" t="s">
        <v>93</v>
      </c>
      <c r="Q26" s="5"/>
      <c r="R26" s="5">
        <v>250</v>
      </c>
      <c r="S26" s="5">
        <v>9225</v>
      </c>
    </row>
    <row r="27" spans="1:19">
      <c r="A27" s="33"/>
      <c r="B27" s="33"/>
      <c r="C27" s="33"/>
      <c r="D27" s="33"/>
      <c r="E27" s="33"/>
      <c r="F27" s="33"/>
      <c r="G27" s="33"/>
      <c r="H27" s="33"/>
      <c r="I27" s="33" t="s">
        <v>92</v>
      </c>
      <c r="J27" s="34">
        <v>41660</v>
      </c>
      <c r="K27" s="33" t="s">
        <v>157</v>
      </c>
      <c r="L27" s="33" t="s">
        <v>97</v>
      </c>
      <c r="M27" s="33" t="s">
        <v>102</v>
      </c>
      <c r="N27" s="33" t="s">
        <v>0</v>
      </c>
      <c r="O27" s="35"/>
      <c r="P27" s="33" t="s">
        <v>93</v>
      </c>
      <c r="Q27" s="5"/>
      <c r="R27" s="5">
        <v>150</v>
      </c>
      <c r="S27" s="5">
        <v>9375</v>
      </c>
    </row>
    <row r="28" spans="1:19">
      <c r="A28" s="33"/>
      <c r="B28" s="33"/>
      <c r="C28" s="33"/>
      <c r="D28" s="33"/>
      <c r="E28" s="33"/>
      <c r="F28" s="33"/>
      <c r="G28" s="33"/>
      <c r="H28" s="33"/>
      <c r="I28" s="33" t="s">
        <v>92</v>
      </c>
      <c r="J28" s="34">
        <v>41660</v>
      </c>
      <c r="K28" s="33" t="s">
        <v>158</v>
      </c>
      <c r="L28" s="33" t="s">
        <v>95</v>
      </c>
      <c r="M28" s="33" t="s">
        <v>102</v>
      </c>
      <c r="N28" s="33" t="s">
        <v>0</v>
      </c>
      <c r="O28" s="35"/>
      <c r="P28" s="33" t="s">
        <v>93</v>
      </c>
      <c r="Q28" s="5"/>
      <c r="R28" s="5">
        <v>500</v>
      </c>
      <c r="S28" s="5">
        <v>9875</v>
      </c>
    </row>
    <row r="29" spans="1:19">
      <c r="A29" s="33"/>
      <c r="B29" s="33"/>
      <c r="C29" s="33"/>
      <c r="D29" s="33"/>
      <c r="E29" s="33"/>
      <c r="F29" s="33"/>
      <c r="G29" s="33"/>
      <c r="H29" s="33"/>
      <c r="I29" s="33" t="s">
        <v>92</v>
      </c>
      <c r="J29" s="34">
        <v>41661</v>
      </c>
      <c r="K29" s="33" t="s">
        <v>159</v>
      </c>
      <c r="L29" s="33" t="s">
        <v>98</v>
      </c>
      <c r="M29" s="33" t="s">
        <v>102</v>
      </c>
      <c r="N29" s="33" t="s">
        <v>0</v>
      </c>
      <c r="O29" s="35"/>
      <c r="P29" s="33" t="s">
        <v>93</v>
      </c>
      <c r="Q29" s="5"/>
      <c r="R29" s="5">
        <v>250</v>
      </c>
      <c r="S29" s="5">
        <v>10125</v>
      </c>
    </row>
    <row r="30" spans="1:19">
      <c r="A30" s="33"/>
      <c r="B30" s="33"/>
      <c r="C30" s="33"/>
      <c r="D30" s="33"/>
      <c r="E30" s="33"/>
      <c r="F30" s="33"/>
      <c r="G30" s="33"/>
      <c r="H30" s="33"/>
      <c r="I30" s="33" t="s">
        <v>92</v>
      </c>
      <c r="J30" s="34">
        <v>41661</v>
      </c>
      <c r="K30" s="33" t="s">
        <v>160</v>
      </c>
      <c r="L30" s="33" t="s">
        <v>161</v>
      </c>
      <c r="M30" s="33" t="s">
        <v>102</v>
      </c>
      <c r="N30" s="33" t="s">
        <v>0</v>
      </c>
      <c r="O30" s="35"/>
      <c r="P30" s="33" t="s">
        <v>93</v>
      </c>
      <c r="Q30" s="5"/>
      <c r="R30" s="5">
        <v>150</v>
      </c>
      <c r="S30" s="5">
        <v>10275</v>
      </c>
    </row>
    <row r="31" spans="1:19">
      <c r="A31" s="33"/>
      <c r="B31" s="33"/>
      <c r="C31" s="33"/>
      <c r="D31" s="33"/>
      <c r="E31" s="33"/>
      <c r="F31" s="33"/>
      <c r="G31" s="33"/>
      <c r="H31" s="33"/>
      <c r="I31" s="33" t="s">
        <v>92</v>
      </c>
      <c r="J31" s="34">
        <v>41661</v>
      </c>
      <c r="K31" s="33" t="s">
        <v>162</v>
      </c>
      <c r="L31" s="33" t="s">
        <v>119</v>
      </c>
      <c r="M31" s="33" t="s">
        <v>102</v>
      </c>
      <c r="N31" s="33" t="s">
        <v>0</v>
      </c>
      <c r="O31" s="35"/>
      <c r="P31" s="33" t="s">
        <v>93</v>
      </c>
      <c r="Q31" s="5"/>
      <c r="R31" s="5">
        <v>1000</v>
      </c>
      <c r="S31" s="5">
        <v>11275</v>
      </c>
    </row>
    <row r="32" spans="1:19">
      <c r="A32" s="33"/>
      <c r="B32" s="33"/>
      <c r="C32" s="33"/>
      <c r="D32" s="33"/>
      <c r="E32" s="33"/>
      <c r="F32" s="33"/>
      <c r="G32" s="33"/>
      <c r="H32" s="33"/>
      <c r="I32" s="33" t="s">
        <v>92</v>
      </c>
      <c r="J32" s="34">
        <v>41661</v>
      </c>
      <c r="K32" s="33" t="s">
        <v>163</v>
      </c>
      <c r="L32" s="33" t="s">
        <v>106</v>
      </c>
      <c r="M32" s="33" t="s">
        <v>102</v>
      </c>
      <c r="N32" s="33" t="s">
        <v>0</v>
      </c>
      <c r="O32" s="35"/>
      <c r="P32" s="33" t="s">
        <v>93</v>
      </c>
      <c r="Q32" s="5"/>
      <c r="R32" s="5">
        <v>250</v>
      </c>
      <c r="S32" s="5">
        <v>11525</v>
      </c>
    </row>
    <row r="33" spans="1:19">
      <c r="A33" s="33"/>
      <c r="B33" s="33"/>
      <c r="C33" s="33"/>
      <c r="D33" s="33"/>
      <c r="E33" s="33"/>
      <c r="F33" s="33"/>
      <c r="G33" s="33"/>
      <c r="H33" s="33"/>
      <c r="I33" s="33" t="s">
        <v>92</v>
      </c>
      <c r="J33" s="34">
        <v>41663</v>
      </c>
      <c r="K33" s="33" t="s">
        <v>164</v>
      </c>
      <c r="L33" s="33" t="s">
        <v>165</v>
      </c>
      <c r="M33" s="33" t="s">
        <v>102</v>
      </c>
      <c r="N33" s="33" t="s">
        <v>0</v>
      </c>
      <c r="O33" s="35"/>
      <c r="P33" s="33" t="s">
        <v>93</v>
      </c>
      <c r="Q33" s="5"/>
      <c r="R33" s="5">
        <v>250</v>
      </c>
      <c r="S33" s="5">
        <v>11775</v>
      </c>
    </row>
    <row r="34" spans="1:19">
      <c r="A34" s="33"/>
      <c r="B34" s="33"/>
      <c r="C34" s="33"/>
      <c r="D34" s="33"/>
      <c r="E34" s="33"/>
      <c r="F34" s="33"/>
      <c r="G34" s="33"/>
      <c r="H34" s="33"/>
      <c r="I34" s="33" t="s">
        <v>92</v>
      </c>
      <c r="J34" s="34">
        <v>41666</v>
      </c>
      <c r="K34" s="33" t="s">
        <v>166</v>
      </c>
      <c r="L34" s="33" t="s">
        <v>167</v>
      </c>
      <c r="M34" s="33" t="s">
        <v>102</v>
      </c>
      <c r="N34" s="33" t="s">
        <v>0</v>
      </c>
      <c r="O34" s="35"/>
      <c r="P34" s="33" t="s">
        <v>93</v>
      </c>
      <c r="Q34" s="5"/>
      <c r="R34" s="5">
        <v>500</v>
      </c>
      <c r="S34" s="5">
        <v>12275</v>
      </c>
    </row>
    <row r="35" spans="1:19">
      <c r="A35" s="33"/>
      <c r="B35" s="33"/>
      <c r="C35" s="33"/>
      <c r="D35" s="33"/>
      <c r="E35" s="33"/>
      <c r="F35" s="33"/>
      <c r="G35" s="33"/>
      <c r="H35" s="33"/>
      <c r="I35" s="33" t="s">
        <v>92</v>
      </c>
      <c r="J35" s="34">
        <v>41669</v>
      </c>
      <c r="K35" s="33"/>
      <c r="L35" s="33" t="s">
        <v>168</v>
      </c>
      <c r="M35" s="33" t="s">
        <v>102</v>
      </c>
      <c r="N35" s="33" t="s">
        <v>0</v>
      </c>
      <c r="O35" s="35"/>
      <c r="P35" s="33" t="s">
        <v>93</v>
      </c>
      <c r="Q35" s="5"/>
      <c r="R35" s="5">
        <v>250</v>
      </c>
      <c r="S35" s="5">
        <v>12525</v>
      </c>
    </row>
    <row r="36" spans="1:19">
      <c r="A36" s="33"/>
      <c r="B36" s="33"/>
      <c r="C36" s="33"/>
      <c r="D36" s="33"/>
      <c r="E36" s="33"/>
      <c r="F36" s="33"/>
      <c r="G36" s="33"/>
      <c r="H36" s="33"/>
      <c r="I36" s="33" t="s">
        <v>92</v>
      </c>
      <c r="J36" s="34">
        <v>41674</v>
      </c>
      <c r="K36" s="33" t="s">
        <v>190</v>
      </c>
      <c r="L36" s="33" t="s">
        <v>191</v>
      </c>
      <c r="M36" s="33" t="s">
        <v>102</v>
      </c>
      <c r="N36" s="33" t="s">
        <v>0</v>
      </c>
      <c r="O36" s="35"/>
      <c r="P36" s="33" t="s">
        <v>93</v>
      </c>
      <c r="Q36" s="5"/>
      <c r="R36" s="5">
        <v>500</v>
      </c>
      <c r="S36" s="5">
        <v>13025</v>
      </c>
    </row>
    <row r="37" spans="1:19">
      <c r="A37" s="33"/>
      <c r="B37" s="33"/>
      <c r="C37" s="33"/>
      <c r="D37" s="33"/>
      <c r="E37" s="33"/>
      <c r="F37" s="33"/>
      <c r="G37" s="33"/>
      <c r="H37" s="33"/>
      <c r="I37" s="33" t="s">
        <v>92</v>
      </c>
      <c r="J37" s="34">
        <v>41676</v>
      </c>
      <c r="K37" s="33" t="s">
        <v>192</v>
      </c>
      <c r="L37" s="33" t="s">
        <v>193</v>
      </c>
      <c r="M37" s="33" t="s">
        <v>194</v>
      </c>
      <c r="N37" s="33" t="s">
        <v>0</v>
      </c>
      <c r="O37" s="35"/>
      <c r="P37" s="33" t="s">
        <v>93</v>
      </c>
      <c r="Q37" s="5"/>
      <c r="R37" s="5">
        <v>500</v>
      </c>
      <c r="S37" s="5">
        <v>13525</v>
      </c>
    </row>
    <row r="38" spans="1:19">
      <c r="A38" s="33"/>
      <c r="B38" s="33"/>
      <c r="C38" s="33"/>
      <c r="D38" s="33"/>
      <c r="E38" s="33"/>
      <c r="F38" s="33"/>
      <c r="G38" s="33"/>
      <c r="H38" s="33"/>
      <c r="I38" s="33" t="s">
        <v>92</v>
      </c>
      <c r="J38" s="34">
        <v>41676</v>
      </c>
      <c r="K38" s="33" t="s">
        <v>195</v>
      </c>
      <c r="L38" s="33" t="s">
        <v>196</v>
      </c>
      <c r="M38" s="33" t="s">
        <v>102</v>
      </c>
      <c r="N38" s="33" t="s">
        <v>0</v>
      </c>
      <c r="O38" s="35"/>
      <c r="P38" s="33" t="s">
        <v>93</v>
      </c>
      <c r="Q38" s="5"/>
      <c r="R38" s="5">
        <v>1000</v>
      </c>
      <c r="S38" s="5">
        <v>14525</v>
      </c>
    </row>
    <row r="39" spans="1:19">
      <c r="A39" s="33"/>
      <c r="B39" s="33"/>
      <c r="C39" s="33"/>
      <c r="D39" s="33"/>
      <c r="E39" s="33"/>
      <c r="F39" s="33"/>
      <c r="G39" s="33"/>
      <c r="H39" s="33"/>
      <c r="I39" s="33" t="s">
        <v>92</v>
      </c>
      <c r="J39" s="34">
        <v>41681</v>
      </c>
      <c r="K39" s="33" t="s">
        <v>197</v>
      </c>
      <c r="L39" s="33" t="s">
        <v>198</v>
      </c>
      <c r="M39" s="33" t="s">
        <v>102</v>
      </c>
      <c r="N39" s="33" t="s">
        <v>0</v>
      </c>
      <c r="O39" s="35"/>
      <c r="P39" s="33" t="s">
        <v>93</v>
      </c>
      <c r="Q39" s="5"/>
      <c r="R39" s="5">
        <v>250</v>
      </c>
      <c r="S39" s="5">
        <v>14775</v>
      </c>
    </row>
    <row r="40" spans="1:19">
      <c r="A40" s="33"/>
      <c r="B40" s="33"/>
      <c r="C40" s="33"/>
      <c r="D40" s="33"/>
      <c r="E40" s="33"/>
      <c r="F40" s="33"/>
      <c r="G40" s="33"/>
      <c r="H40" s="33"/>
      <c r="I40" s="33" t="s">
        <v>92</v>
      </c>
      <c r="J40" s="34">
        <v>41681</v>
      </c>
      <c r="K40" s="33" t="s">
        <v>199</v>
      </c>
      <c r="L40" s="33" t="s">
        <v>200</v>
      </c>
      <c r="M40" s="33" t="s">
        <v>102</v>
      </c>
      <c r="N40" s="33" t="s">
        <v>0</v>
      </c>
      <c r="O40" s="35"/>
      <c r="P40" s="33" t="s">
        <v>93</v>
      </c>
      <c r="Q40" s="5"/>
      <c r="R40" s="5">
        <v>275</v>
      </c>
      <c r="S40" s="5">
        <v>15050</v>
      </c>
    </row>
    <row r="41" spans="1:19">
      <c r="A41" s="33"/>
      <c r="B41" s="33"/>
      <c r="C41" s="33"/>
      <c r="D41" s="33"/>
      <c r="E41" s="33"/>
      <c r="F41" s="33"/>
      <c r="G41" s="33"/>
      <c r="H41" s="33"/>
      <c r="I41" s="33" t="s">
        <v>92</v>
      </c>
      <c r="J41" s="34">
        <v>41682</v>
      </c>
      <c r="K41" s="33" t="s">
        <v>201</v>
      </c>
      <c r="L41" s="33" t="s">
        <v>202</v>
      </c>
      <c r="M41" s="33" t="s">
        <v>102</v>
      </c>
      <c r="N41" s="33" t="s">
        <v>0</v>
      </c>
      <c r="O41" s="35"/>
      <c r="P41" s="33" t="s">
        <v>93</v>
      </c>
      <c r="Q41" s="5"/>
      <c r="R41" s="5">
        <v>1000</v>
      </c>
      <c r="S41" s="5">
        <v>16050</v>
      </c>
    </row>
    <row r="42" spans="1:19">
      <c r="A42" s="33"/>
      <c r="B42" s="33"/>
      <c r="C42" s="33"/>
      <c r="D42" s="33"/>
      <c r="E42" s="33"/>
      <c r="F42" s="33"/>
      <c r="G42" s="33"/>
      <c r="H42" s="33"/>
      <c r="I42" s="33" t="s">
        <v>92</v>
      </c>
      <c r="J42" s="34">
        <v>41689</v>
      </c>
      <c r="K42" s="33" t="s">
        <v>203</v>
      </c>
      <c r="L42" s="33" t="s">
        <v>204</v>
      </c>
      <c r="M42" s="33" t="s">
        <v>102</v>
      </c>
      <c r="N42" s="33" t="s">
        <v>0</v>
      </c>
      <c r="O42" s="35"/>
      <c r="P42" s="33" t="s">
        <v>93</v>
      </c>
      <c r="Q42" s="5"/>
      <c r="R42" s="5">
        <v>1000</v>
      </c>
      <c r="S42" s="5">
        <v>17050</v>
      </c>
    </row>
    <row r="43" spans="1:19">
      <c r="A43" s="33"/>
      <c r="B43" s="33"/>
      <c r="C43" s="33"/>
      <c r="D43" s="33"/>
      <c r="E43" s="33"/>
      <c r="F43" s="33"/>
      <c r="G43" s="33"/>
      <c r="H43" s="33"/>
      <c r="I43" s="33" t="s">
        <v>92</v>
      </c>
      <c r="J43" s="34">
        <v>41689</v>
      </c>
      <c r="K43" s="33" t="s">
        <v>205</v>
      </c>
      <c r="L43" s="33" t="s">
        <v>206</v>
      </c>
      <c r="M43" s="33" t="s">
        <v>102</v>
      </c>
      <c r="N43" s="33" t="s">
        <v>0</v>
      </c>
      <c r="O43" s="35"/>
      <c r="P43" s="33" t="s">
        <v>93</v>
      </c>
      <c r="Q43" s="5"/>
      <c r="R43" s="5">
        <v>250</v>
      </c>
      <c r="S43" s="5">
        <v>17300</v>
      </c>
    </row>
    <row r="44" spans="1:19">
      <c r="A44" s="33"/>
      <c r="B44" s="33"/>
      <c r="C44" s="33"/>
      <c r="D44" s="33"/>
      <c r="E44" s="33"/>
      <c r="F44" s="33"/>
      <c r="G44" s="33"/>
      <c r="H44" s="33"/>
      <c r="I44" s="33" t="s">
        <v>92</v>
      </c>
      <c r="J44" s="34">
        <v>41689</v>
      </c>
      <c r="K44" s="33" t="s">
        <v>207</v>
      </c>
      <c r="L44" s="33" t="s">
        <v>208</v>
      </c>
      <c r="M44" s="33" t="s">
        <v>102</v>
      </c>
      <c r="N44" s="33" t="s">
        <v>0</v>
      </c>
      <c r="O44" s="35"/>
      <c r="P44" s="33" t="s">
        <v>93</v>
      </c>
      <c r="Q44" s="5"/>
      <c r="R44" s="5">
        <v>250</v>
      </c>
      <c r="S44" s="5">
        <v>17550</v>
      </c>
    </row>
    <row r="45" spans="1:19">
      <c r="A45" s="33"/>
      <c r="B45" s="33"/>
      <c r="C45" s="33"/>
      <c r="D45" s="33"/>
      <c r="E45" s="33"/>
      <c r="F45" s="33"/>
      <c r="G45" s="33"/>
      <c r="H45" s="33"/>
      <c r="I45" s="33" t="s">
        <v>92</v>
      </c>
      <c r="J45" s="34">
        <v>41694</v>
      </c>
      <c r="K45" s="33" t="s">
        <v>209</v>
      </c>
      <c r="L45" s="33" t="s">
        <v>210</v>
      </c>
      <c r="M45" s="33" t="s">
        <v>102</v>
      </c>
      <c r="N45" s="33" t="s">
        <v>0</v>
      </c>
      <c r="O45" s="35"/>
      <c r="P45" s="33" t="s">
        <v>93</v>
      </c>
      <c r="Q45" s="5"/>
      <c r="R45" s="5">
        <v>75</v>
      </c>
      <c r="S45" s="5">
        <v>17625</v>
      </c>
    </row>
    <row r="46" spans="1:19" ht="16" thickBot="1">
      <c r="A46" s="33"/>
      <c r="B46" s="33"/>
      <c r="C46" s="33"/>
      <c r="D46" s="33"/>
      <c r="E46" s="33"/>
      <c r="F46" s="33"/>
      <c r="G46" s="33"/>
      <c r="H46" s="33"/>
      <c r="I46" s="33" t="s">
        <v>92</v>
      </c>
      <c r="J46" s="34">
        <v>41695</v>
      </c>
      <c r="K46" s="33" t="s">
        <v>211</v>
      </c>
      <c r="L46" s="33" t="s">
        <v>212</v>
      </c>
      <c r="M46" s="33" t="s">
        <v>102</v>
      </c>
      <c r="N46" s="33" t="s">
        <v>0</v>
      </c>
      <c r="O46" s="35"/>
      <c r="P46" s="33" t="s">
        <v>93</v>
      </c>
      <c r="Q46" s="5"/>
      <c r="R46" s="5">
        <v>750</v>
      </c>
      <c r="S46" s="5">
        <v>18375</v>
      </c>
    </row>
    <row r="47" spans="1:19" ht="16" thickBot="1">
      <c r="A47" s="33"/>
      <c r="B47" s="33"/>
      <c r="C47" s="33"/>
      <c r="D47" s="33"/>
      <c r="E47" s="33"/>
      <c r="F47" s="33" t="s">
        <v>103</v>
      </c>
      <c r="G47" s="33"/>
      <c r="H47" s="33"/>
      <c r="I47" s="33"/>
      <c r="J47" s="34"/>
      <c r="K47" s="33"/>
      <c r="L47" s="33"/>
      <c r="M47" s="33"/>
      <c r="N47" s="33"/>
      <c r="O47" s="33"/>
      <c r="P47" s="33"/>
      <c r="Q47" s="7">
        <v>0</v>
      </c>
      <c r="R47" s="7">
        <v>18375</v>
      </c>
      <c r="S47" s="7">
        <v>18375</v>
      </c>
    </row>
    <row r="48" spans="1:19" ht="16" thickBot="1">
      <c r="A48" s="33"/>
      <c r="B48" s="33"/>
      <c r="C48" s="33"/>
      <c r="D48" s="33"/>
      <c r="E48" s="33" t="s">
        <v>26</v>
      </c>
      <c r="F48" s="33"/>
      <c r="G48" s="33"/>
      <c r="H48" s="33"/>
      <c r="I48" s="33"/>
      <c r="J48" s="34"/>
      <c r="K48" s="33"/>
      <c r="L48" s="33"/>
      <c r="M48" s="33"/>
      <c r="N48" s="33"/>
      <c r="O48" s="33"/>
      <c r="P48" s="33"/>
      <c r="Q48" s="7">
        <v>0</v>
      </c>
      <c r="R48" s="7">
        <v>18375</v>
      </c>
      <c r="S48" s="7">
        <v>18375</v>
      </c>
    </row>
    <row r="49" spans="1:19" ht="16" thickBot="1">
      <c r="A49" s="33"/>
      <c r="B49" s="33"/>
      <c r="C49" s="33"/>
      <c r="D49" s="33" t="s">
        <v>27</v>
      </c>
      <c r="E49" s="33"/>
      <c r="F49" s="33"/>
      <c r="G49" s="33"/>
      <c r="H49" s="33"/>
      <c r="I49" s="33"/>
      <c r="J49" s="34"/>
      <c r="K49" s="33"/>
      <c r="L49" s="33"/>
      <c r="M49" s="33"/>
      <c r="N49" s="33"/>
      <c r="O49" s="33"/>
      <c r="P49" s="33"/>
      <c r="Q49" s="6">
        <v>0</v>
      </c>
      <c r="R49" s="6">
        <v>18375</v>
      </c>
      <c r="S49" s="6">
        <v>18375</v>
      </c>
    </row>
    <row r="50" spans="1:19">
      <c r="A50" s="33"/>
      <c r="B50" s="33"/>
      <c r="C50" s="33" t="s">
        <v>28</v>
      </c>
      <c r="D50" s="33"/>
      <c r="E50" s="33"/>
      <c r="F50" s="33"/>
      <c r="G50" s="33"/>
      <c r="H50" s="33"/>
      <c r="I50" s="33"/>
      <c r="J50" s="34"/>
      <c r="K50" s="33"/>
      <c r="L50" s="33"/>
      <c r="M50" s="33"/>
      <c r="N50" s="33"/>
      <c r="O50" s="33"/>
      <c r="P50" s="33"/>
      <c r="Q50" s="5">
        <v>0</v>
      </c>
      <c r="R50" s="5">
        <v>18375</v>
      </c>
      <c r="S50" s="5">
        <v>18375</v>
      </c>
    </row>
    <row r="51" spans="1:19">
      <c r="A51" s="4"/>
      <c r="B51" s="4"/>
      <c r="C51" s="4"/>
      <c r="D51" s="4" t="s">
        <v>29</v>
      </c>
      <c r="E51" s="4"/>
      <c r="F51" s="4"/>
      <c r="G51" s="4"/>
      <c r="H51" s="4"/>
      <c r="I51" s="4"/>
      <c r="J51" s="31"/>
      <c r="K51" s="4"/>
      <c r="L51" s="4"/>
      <c r="M51" s="4"/>
      <c r="N51" s="4"/>
      <c r="O51" s="4"/>
      <c r="P51" s="4"/>
      <c r="Q51" s="32"/>
      <c r="R51" s="32"/>
      <c r="S51" s="32"/>
    </row>
    <row r="52" spans="1:19">
      <c r="A52" s="4"/>
      <c r="B52" s="4"/>
      <c r="C52" s="4"/>
      <c r="D52" s="4"/>
      <c r="E52" s="4" t="s">
        <v>30</v>
      </c>
      <c r="F52" s="4"/>
      <c r="G52" s="4"/>
      <c r="H52" s="4"/>
      <c r="I52" s="4"/>
      <c r="J52" s="31"/>
      <c r="K52" s="4"/>
      <c r="L52" s="4"/>
      <c r="M52" s="4"/>
      <c r="N52" s="4"/>
      <c r="O52" s="4"/>
      <c r="P52" s="4"/>
      <c r="Q52" s="32"/>
      <c r="R52" s="32"/>
      <c r="S52" s="32"/>
    </row>
    <row r="53" spans="1:19">
      <c r="A53" s="4"/>
      <c r="B53" s="4"/>
      <c r="C53" s="4"/>
      <c r="D53" s="4"/>
      <c r="E53" s="4"/>
      <c r="F53" s="4" t="s">
        <v>31</v>
      </c>
      <c r="G53" s="4"/>
      <c r="H53" s="4"/>
      <c r="I53" s="4"/>
      <c r="J53" s="31"/>
      <c r="K53" s="4"/>
      <c r="L53" s="4"/>
      <c r="M53" s="4"/>
      <c r="N53" s="4"/>
      <c r="O53" s="4"/>
      <c r="P53" s="4"/>
      <c r="Q53" s="32"/>
      <c r="R53" s="32"/>
      <c r="S53" s="32"/>
    </row>
    <row r="54" spans="1:19">
      <c r="A54" s="4"/>
      <c r="B54" s="4"/>
      <c r="C54" s="4"/>
      <c r="D54" s="4"/>
      <c r="E54" s="4"/>
      <c r="F54" s="4"/>
      <c r="G54" s="4" t="s">
        <v>32</v>
      </c>
      <c r="H54" s="4"/>
      <c r="I54" s="4"/>
      <c r="J54" s="31"/>
      <c r="K54" s="4"/>
      <c r="L54" s="4"/>
      <c r="M54" s="4"/>
      <c r="N54" s="4"/>
      <c r="O54" s="4"/>
      <c r="P54" s="4"/>
      <c r="Q54" s="32"/>
      <c r="R54" s="32"/>
      <c r="S54" s="32"/>
    </row>
    <row r="55" spans="1:19">
      <c r="A55" s="33"/>
      <c r="B55" s="33"/>
      <c r="C55" s="33"/>
      <c r="D55" s="33"/>
      <c r="E55" s="33"/>
      <c r="F55" s="33"/>
      <c r="G55" s="33"/>
      <c r="H55" s="33"/>
      <c r="I55" s="33" t="s">
        <v>91</v>
      </c>
      <c r="J55" s="34">
        <v>41640</v>
      </c>
      <c r="K55" s="33" t="s">
        <v>169</v>
      </c>
      <c r="L55" s="33"/>
      <c r="M55" s="33" t="s">
        <v>170</v>
      </c>
      <c r="N55" s="33" t="s">
        <v>0</v>
      </c>
      <c r="O55" s="35"/>
      <c r="P55" s="33" t="s">
        <v>107</v>
      </c>
      <c r="Q55" s="5"/>
      <c r="R55" s="5">
        <v>1826.92</v>
      </c>
      <c r="S55" s="5">
        <v>-1826.92</v>
      </c>
    </row>
    <row r="56" spans="1:19">
      <c r="A56" s="33"/>
      <c r="B56" s="33"/>
      <c r="C56" s="33"/>
      <c r="D56" s="33"/>
      <c r="E56" s="33"/>
      <c r="F56" s="33"/>
      <c r="G56" s="33"/>
      <c r="H56" s="33"/>
      <c r="I56" s="33" t="s">
        <v>91</v>
      </c>
      <c r="J56" s="34">
        <v>41640</v>
      </c>
      <c r="K56" s="33" t="s">
        <v>169</v>
      </c>
      <c r="L56" s="33"/>
      <c r="M56" s="33" t="s">
        <v>171</v>
      </c>
      <c r="N56" s="33" t="s">
        <v>0</v>
      </c>
      <c r="O56" s="35"/>
      <c r="P56" s="33" t="s">
        <v>107</v>
      </c>
      <c r="Q56" s="5"/>
      <c r="R56" s="5">
        <v>139.76</v>
      </c>
      <c r="S56" s="5">
        <v>-1966.68</v>
      </c>
    </row>
    <row r="57" spans="1:19">
      <c r="A57" s="33"/>
      <c r="B57" s="33"/>
      <c r="C57" s="33"/>
      <c r="D57" s="33"/>
      <c r="E57" s="33"/>
      <c r="F57" s="33"/>
      <c r="G57" s="33"/>
      <c r="H57" s="33"/>
      <c r="I57" s="33" t="s">
        <v>91</v>
      </c>
      <c r="J57" s="34">
        <v>41654</v>
      </c>
      <c r="K57" s="33" t="s">
        <v>172</v>
      </c>
      <c r="L57" s="33"/>
      <c r="M57" s="33" t="s">
        <v>173</v>
      </c>
      <c r="N57" s="33" t="s">
        <v>0</v>
      </c>
      <c r="O57" s="35"/>
      <c r="P57" s="33" t="s">
        <v>108</v>
      </c>
      <c r="Q57" s="5">
        <v>2083.34</v>
      </c>
      <c r="R57" s="5"/>
      <c r="S57" s="5">
        <v>116.66</v>
      </c>
    </row>
    <row r="58" spans="1:19">
      <c r="A58" s="33"/>
      <c r="B58" s="33"/>
      <c r="C58" s="33"/>
      <c r="D58" s="33"/>
      <c r="E58" s="33"/>
      <c r="F58" s="33"/>
      <c r="G58" s="33"/>
      <c r="H58" s="33"/>
      <c r="I58" s="33" t="s">
        <v>91</v>
      </c>
      <c r="J58" s="34">
        <v>41654</v>
      </c>
      <c r="K58" s="33" t="s">
        <v>172</v>
      </c>
      <c r="L58" s="33"/>
      <c r="M58" s="33" t="s">
        <v>174</v>
      </c>
      <c r="N58" s="33" t="s">
        <v>0</v>
      </c>
      <c r="O58" s="35"/>
      <c r="P58" s="33" t="s">
        <v>108</v>
      </c>
      <c r="Q58" s="5">
        <v>288.55</v>
      </c>
      <c r="R58" s="5"/>
      <c r="S58" s="5">
        <v>405.21</v>
      </c>
    </row>
    <row r="59" spans="1:19">
      <c r="A59" s="33"/>
      <c r="B59" s="33"/>
      <c r="C59" s="33"/>
      <c r="D59" s="33"/>
      <c r="E59" s="33"/>
      <c r="F59" s="33"/>
      <c r="G59" s="33"/>
      <c r="H59" s="33"/>
      <c r="I59" s="33" t="s">
        <v>91</v>
      </c>
      <c r="J59" s="34">
        <v>41670</v>
      </c>
      <c r="K59" s="33" t="s">
        <v>175</v>
      </c>
      <c r="L59" s="33"/>
      <c r="M59" s="33" t="s">
        <v>176</v>
      </c>
      <c r="N59" s="33" t="s">
        <v>0</v>
      </c>
      <c r="O59" s="35"/>
      <c r="P59" s="33" t="s">
        <v>108</v>
      </c>
      <c r="Q59" s="5">
        <v>2083.34</v>
      </c>
      <c r="R59" s="5"/>
      <c r="S59" s="5">
        <v>2488.5500000000002</v>
      </c>
    </row>
    <row r="60" spans="1:19">
      <c r="A60" s="33"/>
      <c r="B60" s="33"/>
      <c r="C60" s="33"/>
      <c r="D60" s="33"/>
      <c r="E60" s="33"/>
      <c r="F60" s="33"/>
      <c r="G60" s="33"/>
      <c r="H60" s="33"/>
      <c r="I60" s="33" t="s">
        <v>91</v>
      </c>
      <c r="J60" s="34">
        <v>41670</v>
      </c>
      <c r="K60" s="33" t="s">
        <v>175</v>
      </c>
      <c r="L60" s="33"/>
      <c r="M60" s="33" t="s">
        <v>177</v>
      </c>
      <c r="N60" s="33" t="s">
        <v>0</v>
      </c>
      <c r="O60" s="35"/>
      <c r="P60" s="33" t="s">
        <v>108</v>
      </c>
      <c r="Q60" s="5">
        <v>288.54000000000002</v>
      </c>
      <c r="R60" s="5"/>
      <c r="S60" s="5">
        <v>2777.09</v>
      </c>
    </row>
    <row r="61" spans="1:19">
      <c r="A61" s="33"/>
      <c r="B61" s="33"/>
      <c r="C61" s="33"/>
      <c r="D61" s="33"/>
      <c r="E61" s="33"/>
      <c r="F61" s="33"/>
      <c r="G61" s="33"/>
      <c r="H61" s="33"/>
      <c r="I61" s="33" t="s">
        <v>91</v>
      </c>
      <c r="J61" s="34">
        <v>41670</v>
      </c>
      <c r="K61" s="33" t="s">
        <v>178</v>
      </c>
      <c r="L61" s="33"/>
      <c r="M61" s="33" t="s">
        <v>179</v>
      </c>
      <c r="N61" s="33" t="s">
        <v>0</v>
      </c>
      <c r="O61" s="35"/>
      <c r="P61" s="33" t="s">
        <v>109</v>
      </c>
      <c r="Q61" s="5">
        <v>49.9</v>
      </c>
      <c r="R61" s="5"/>
      <c r="S61" s="5">
        <v>2826.99</v>
      </c>
    </row>
    <row r="62" spans="1:19">
      <c r="A62" s="33"/>
      <c r="B62" s="33"/>
      <c r="C62" s="33"/>
      <c r="D62" s="33"/>
      <c r="E62" s="33"/>
      <c r="F62" s="33"/>
      <c r="G62" s="33"/>
      <c r="H62" s="33"/>
      <c r="I62" s="33" t="s">
        <v>91</v>
      </c>
      <c r="J62" s="34">
        <v>41670</v>
      </c>
      <c r="K62" s="33" t="s">
        <v>180</v>
      </c>
      <c r="L62" s="33"/>
      <c r="M62" s="33" t="s">
        <v>181</v>
      </c>
      <c r="N62" s="33" t="s">
        <v>0</v>
      </c>
      <c r="O62" s="35"/>
      <c r="P62" s="33" t="s">
        <v>107</v>
      </c>
      <c r="Q62" s="5">
        <v>2147.35</v>
      </c>
      <c r="R62" s="5"/>
      <c r="S62" s="5">
        <v>4974.34</v>
      </c>
    </row>
    <row r="63" spans="1:19">
      <c r="A63" s="33"/>
      <c r="B63" s="33"/>
      <c r="C63" s="33"/>
      <c r="D63" s="33"/>
      <c r="E63" s="33"/>
      <c r="F63" s="33"/>
      <c r="G63" s="33"/>
      <c r="H63" s="33"/>
      <c r="I63" s="33" t="s">
        <v>91</v>
      </c>
      <c r="J63" s="34">
        <v>41670</v>
      </c>
      <c r="K63" s="33" t="s">
        <v>180</v>
      </c>
      <c r="L63" s="33"/>
      <c r="M63" s="33" t="s">
        <v>182</v>
      </c>
      <c r="N63" s="33" t="s">
        <v>0</v>
      </c>
      <c r="O63" s="35"/>
      <c r="P63" s="33" t="s">
        <v>107</v>
      </c>
      <c r="Q63" s="5">
        <v>164.27</v>
      </c>
      <c r="R63" s="5"/>
      <c r="S63" s="5">
        <v>5138.6099999999997</v>
      </c>
    </row>
    <row r="64" spans="1:19">
      <c r="A64" s="33"/>
      <c r="B64" s="33"/>
      <c r="C64" s="33"/>
      <c r="D64" s="33"/>
      <c r="E64" s="33"/>
      <c r="F64" s="33"/>
      <c r="G64" s="33"/>
      <c r="H64" s="33"/>
      <c r="I64" s="33" t="s">
        <v>91</v>
      </c>
      <c r="J64" s="34">
        <v>41671</v>
      </c>
      <c r="K64" s="33" t="s">
        <v>213</v>
      </c>
      <c r="L64" s="33"/>
      <c r="M64" s="33" t="s">
        <v>181</v>
      </c>
      <c r="N64" s="33" t="s">
        <v>0</v>
      </c>
      <c r="O64" s="35"/>
      <c r="P64" s="33" t="s">
        <v>107</v>
      </c>
      <c r="Q64" s="5"/>
      <c r="R64" s="5">
        <v>2147.35</v>
      </c>
      <c r="S64" s="5">
        <v>2991.26</v>
      </c>
    </row>
    <row r="65" spans="1:19">
      <c r="A65" s="33"/>
      <c r="B65" s="33"/>
      <c r="C65" s="33"/>
      <c r="D65" s="33"/>
      <c r="E65" s="33"/>
      <c r="F65" s="33"/>
      <c r="G65" s="33"/>
      <c r="H65" s="33"/>
      <c r="I65" s="33" t="s">
        <v>91</v>
      </c>
      <c r="J65" s="34">
        <v>41671</v>
      </c>
      <c r="K65" s="33" t="s">
        <v>213</v>
      </c>
      <c r="L65" s="33"/>
      <c r="M65" s="33" t="s">
        <v>182</v>
      </c>
      <c r="N65" s="33" t="s">
        <v>0</v>
      </c>
      <c r="O65" s="35"/>
      <c r="P65" s="33" t="s">
        <v>107</v>
      </c>
      <c r="Q65" s="5"/>
      <c r="R65" s="5">
        <v>164.27</v>
      </c>
      <c r="S65" s="5">
        <v>2826.99</v>
      </c>
    </row>
    <row r="66" spans="1:19">
      <c r="A66" s="33"/>
      <c r="B66" s="33"/>
      <c r="C66" s="33"/>
      <c r="D66" s="33"/>
      <c r="E66" s="33"/>
      <c r="F66" s="33"/>
      <c r="G66" s="33"/>
      <c r="H66" s="33"/>
      <c r="I66" s="33" t="s">
        <v>91</v>
      </c>
      <c r="J66" s="34">
        <v>41685</v>
      </c>
      <c r="K66" s="33" t="s">
        <v>214</v>
      </c>
      <c r="L66" s="33"/>
      <c r="M66" s="33" t="s">
        <v>215</v>
      </c>
      <c r="N66" s="33" t="s">
        <v>0</v>
      </c>
      <c r="O66" s="35"/>
      <c r="P66" s="33" t="s">
        <v>108</v>
      </c>
      <c r="Q66" s="5">
        <v>2083.34</v>
      </c>
      <c r="R66" s="5"/>
      <c r="S66" s="5">
        <v>4910.33</v>
      </c>
    </row>
    <row r="67" spans="1:19">
      <c r="A67" s="33"/>
      <c r="B67" s="33"/>
      <c r="C67" s="33"/>
      <c r="D67" s="33"/>
      <c r="E67" s="33"/>
      <c r="F67" s="33"/>
      <c r="G67" s="33"/>
      <c r="H67" s="33"/>
      <c r="I67" s="33" t="s">
        <v>91</v>
      </c>
      <c r="J67" s="34">
        <v>41685</v>
      </c>
      <c r="K67" s="33" t="s">
        <v>214</v>
      </c>
      <c r="L67" s="33"/>
      <c r="M67" s="33" t="s">
        <v>216</v>
      </c>
      <c r="N67" s="33" t="s">
        <v>0</v>
      </c>
      <c r="O67" s="35"/>
      <c r="P67" s="33" t="s">
        <v>108</v>
      </c>
      <c r="Q67" s="5">
        <v>288.55</v>
      </c>
      <c r="R67" s="5"/>
      <c r="S67" s="5">
        <v>5198.88</v>
      </c>
    </row>
    <row r="68" spans="1:19">
      <c r="A68" s="33"/>
      <c r="B68" s="33"/>
      <c r="C68" s="33"/>
      <c r="D68" s="33"/>
      <c r="E68" s="33"/>
      <c r="F68" s="33"/>
      <c r="G68" s="33"/>
      <c r="H68" s="33"/>
      <c r="I68" s="33" t="s">
        <v>91</v>
      </c>
      <c r="J68" s="34">
        <v>41698</v>
      </c>
      <c r="K68" s="33" t="s">
        <v>217</v>
      </c>
      <c r="L68" s="33"/>
      <c r="M68" s="33" t="s">
        <v>218</v>
      </c>
      <c r="N68" s="33" t="s">
        <v>0</v>
      </c>
      <c r="O68" s="35"/>
      <c r="P68" s="33" t="s">
        <v>108</v>
      </c>
      <c r="Q68" s="5">
        <v>2083.34</v>
      </c>
      <c r="R68" s="5"/>
      <c r="S68" s="5">
        <v>7282.22</v>
      </c>
    </row>
    <row r="69" spans="1:19">
      <c r="A69" s="33"/>
      <c r="B69" s="33"/>
      <c r="C69" s="33"/>
      <c r="D69" s="33"/>
      <c r="E69" s="33"/>
      <c r="F69" s="33"/>
      <c r="G69" s="33"/>
      <c r="H69" s="33"/>
      <c r="I69" s="33" t="s">
        <v>91</v>
      </c>
      <c r="J69" s="34">
        <v>41698</v>
      </c>
      <c r="K69" s="33" t="s">
        <v>217</v>
      </c>
      <c r="L69" s="33"/>
      <c r="M69" s="33" t="s">
        <v>219</v>
      </c>
      <c r="N69" s="33" t="s">
        <v>0</v>
      </c>
      <c r="O69" s="35"/>
      <c r="P69" s="33" t="s">
        <v>108</v>
      </c>
      <c r="Q69" s="5">
        <v>205.88</v>
      </c>
      <c r="R69" s="5"/>
      <c r="S69" s="5">
        <v>7488.1</v>
      </c>
    </row>
    <row r="70" spans="1:19">
      <c r="A70" s="33"/>
      <c r="B70" s="33"/>
      <c r="C70" s="33"/>
      <c r="D70" s="33"/>
      <c r="E70" s="33"/>
      <c r="F70" s="33"/>
      <c r="G70" s="33"/>
      <c r="H70" s="33"/>
      <c r="I70" s="33" t="s">
        <v>91</v>
      </c>
      <c r="J70" s="34">
        <v>41698</v>
      </c>
      <c r="K70" s="33" t="s">
        <v>220</v>
      </c>
      <c r="L70" s="33"/>
      <c r="M70" s="33" t="s">
        <v>221</v>
      </c>
      <c r="N70" s="33" t="s">
        <v>0</v>
      </c>
      <c r="O70" s="35"/>
      <c r="P70" s="33" t="s">
        <v>107</v>
      </c>
      <c r="Q70" s="5">
        <v>2467.85</v>
      </c>
      <c r="R70" s="5"/>
      <c r="S70" s="5">
        <v>9955.9500000000007</v>
      </c>
    </row>
    <row r="71" spans="1:19" ht="16" thickBot="1">
      <c r="A71" s="33"/>
      <c r="B71" s="33"/>
      <c r="C71" s="33"/>
      <c r="D71" s="33"/>
      <c r="E71" s="33"/>
      <c r="F71" s="33"/>
      <c r="G71" s="33"/>
      <c r="H71" s="33"/>
      <c r="I71" s="33" t="s">
        <v>91</v>
      </c>
      <c r="J71" s="34">
        <v>41698</v>
      </c>
      <c r="K71" s="33" t="s">
        <v>220</v>
      </c>
      <c r="L71" s="33"/>
      <c r="M71" s="33" t="s">
        <v>222</v>
      </c>
      <c r="N71" s="33" t="s">
        <v>0</v>
      </c>
      <c r="O71" s="35"/>
      <c r="P71" s="33" t="s">
        <v>107</v>
      </c>
      <c r="Q71" s="36">
        <v>188.79</v>
      </c>
      <c r="R71" s="36"/>
      <c r="S71" s="36">
        <v>10144.74</v>
      </c>
    </row>
    <row r="72" spans="1:19">
      <c r="A72" s="33"/>
      <c r="B72" s="33"/>
      <c r="C72" s="33"/>
      <c r="D72" s="33"/>
      <c r="E72" s="33"/>
      <c r="F72" s="33"/>
      <c r="G72" s="33" t="s">
        <v>110</v>
      </c>
      <c r="H72" s="33"/>
      <c r="I72" s="33"/>
      <c r="J72" s="34"/>
      <c r="K72" s="33"/>
      <c r="L72" s="33"/>
      <c r="M72" s="33"/>
      <c r="N72" s="33"/>
      <c r="O72" s="33"/>
      <c r="P72" s="33"/>
      <c r="Q72" s="5">
        <v>14423.04</v>
      </c>
      <c r="R72" s="5">
        <v>4278.3</v>
      </c>
      <c r="S72" s="5">
        <v>10144.74</v>
      </c>
    </row>
    <row r="73" spans="1:19">
      <c r="A73" s="4"/>
      <c r="B73" s="4"/>
      <c r="C73" s="4"/>
      <c r="D73" s="4"/>
      <c r="E73" s="4"/>
      <c r="F73" s="4"/>
      <c r="G73" s="4" t="s">
        <v>34</v>
      </c>
      <c r="H73" s="4"/>
      <c r="I73" s="4"/>
      <c r="J73" s="31"/>
      <c r="K73" s="4"/>
      <c r="L73" s="4"/>
      <c r="M73" s="4"/>
      <c r="N73" s="4"/>
      <c r="O73" s="4"/>
      <c r="P73" s="4"/>
      <c r="Q73" s="32"/>
      <c r="R73" s="32"/>
      <c r="S73" s="32"/>
    </row>
    <row r="74" spans="1:19">
      <c r="A74" s="33"/>
      <c r="B74" s="33"/>
      <c r="C74" s="33"/>
      <c r="D74" s="33"/>
      <c r="E74" s="33"/>
      <c r="F74" s="33"/>
      <c r="G74" s="33"/>
      <c r="H74" s="33"/>
      <c r="I74" s="33" t="s">
        <v>111</v>
      </c>
      <c r="J74" s="34">
        <v>41664</v>
      </c>
      <c r="K74" s="33" t="s">
        <v>223</v>
      </c>
      <c r="L74" s="33" t="s">
        <v>224</v>
      </c>
      <c r="M74" s="33" t="s">
        <v>225</v>
      </c>
      <c r="N74" s="33" t="s">
        <v>6</v>
      </c>
      <c r="O74" s="35"/>
      <c r="P74" s="33" t="s">
        <v>112</v>
      </c>
      <c r="Q74" s="5">
        <v>5.99</v>
      </c>
      <c r="R74" s="5"/>
      <c r="S74" s="5">
        <v>5.99</v>
      </c>
    </row>
    <row r="75" spans="1:19" ht="16" thickBot="1">
      <c r="A75" s="33"/>
      <c r="B75" s="33"/>
      <c r="C75" s="33"/>
      <c r="D75" s="33"/>
      <c r="E75" s="33"/>
      <c r="F75" s="33"/>
      <c r="G75" s="33"/>
      <c r="H75" s="33"/>
      <c r="I75" s="33" t="s">
        <v>111</v>
      </c>
      <c r="J75" s="34">
        <v>41664</v>
      </c>
      <c r="K75" s="33" t="s">
        <v>223</v>
      </c>
      <c r="L75" s="33" t="s">
        <v>224</v>
      </c>
      <c r="M75" s="33" t="s">
        <v>226</v>
      </c>
      <c r="N75" s="33" t="s">
        <v>6</v>
      </c>
      <c r="O75" s="35"/>
      <c r="P75" s="33" t="s">
        <v>112</v>
      </c>
      <c r="Q75" s="36">
        <v>18</v>
      </c>
      <c r="R75" s="36"/>
      <c r="S75" s="36">
        <v>23.99</v>
      </c>
    </row>
    <row r="76" spans="1:19">
      <c r="A76" s="33"/>
      <c r="B76" s="33"/>
      <c r="C76" s="33"/>
      <c r="D76" s="33"/>
      <c r="E76" s="33"/>
      <c r="F76" s="33"/>
      <c r="G76" s="33" t="s">
        <v>227</v>
      </c>
      <c r="H76" s="33"/>
      <c r="I76" s="33"/>
      <c r="J76" s="34"/>
      <c r="K76" s="33"/>
      <c r="L76" s="33"/>
      <c r="M76" s="33"/>
      <c r="N76" s="33"/>
      <c r="O76" s="33"/>
      <c r="P76" s="33"/>
      <c r="Q76" s="5">
        <v>23.99</v>
      </c>
      <c r="R76" s="5">
        <v>0</v>
      </c>
      <c r="S76" s="5">
        <v>23.99</v>
      </c>
    </row>
    <row r="77" spans="1:19">
      <c r="A77" s="4"/>
      <c r="B77" s="4"/>
      <c r="C77" s="4"/>
      <c r="D77" s="4"/>
      <c r="E77" s="4"/>
      <c r="F77" s="4"/>
      <c r="G77" s="4" t="s">
        <v>38</v>
      </c>
      <c r="H77" s="4"/>
      <c r="I77" s="4"/>
      <c r="J77" s="31"/>
      <c r="K77" s="4"/>
      <c r="L77" s="4"/>
      <c r="M77" s="4"/>
      <c r="N77" s="4"/>
      <c r="O77" s="4"/>
      <c r="P77" s="4"/>
      <c r="Q77" s="32"/>
      <c r="R77" s="32"/>
      <c r="S77" s="32"/>
    </row>
    <row r="78" spans="1:19">
      <c r="A78" s="33"/>
      <c r="B78" s="33"/>
      <c r="C78" s="33"/>
      <c r="D78" s="33"/>
      <c r="E78" s="33"/>
      <c r="F78" s="33"/>
      <c r="G78" s="33"/>
      <c r="H78" s="33"/>
      <c r="I78" s="33" t="s">
        <v>111</v>
      </c>
      <c r="J78" s="34">
        <v>41675</v>
      </c>
      <c r="K78" s="33" t="s">
        <v>228</v>
      </c>
      <c r="L78" s="33" t="s">
        <v>229</v>
      </c>
      <c r="M78" s="33" t="s">
        <v>230</v>
      </c>
      <c r="N78" s="33" t="s">
        <v>6</v>
      </c>
      <c r="O78" s="35"/>
      <c r="P78" s="33" t="s">
        <v>112</v>
      </c>
      <c r="Q78" s="5">
        <v>170</v>
      </c>
      <c r="R78" s="5"/>
      <c r="S78" s="5">
        <v>170</v>
      </c>
    </row>
    <row r="79" spans="1:19" ht="16" thickBot="1">
      <c r="A79" s="33"/>
      <c r="B79" s="33"/>
      <c r="C79" s="33"/>
      <c r="D79" s="33"/>
      <c r="E79" s="33"/>
      <c r="F79" s="33"/>
      <c r="G79" s="33"/>
      <c r="H79" s="33"/>
      <c r="I79" s="33" t="s">
        <v>111</v>
      </c>
      <c r="J79" s="34">
        <v>41691</v>
      </c>
      <c r="K79" s="33" t="s">
        <v>231</v>
      </c>
      <c r="L79" s="33" t="s">
        <v>232</v>
      </c>
      <c r="M79" s="33" t="s">
        <v>233</v>
      </c>
      <c r="N79" s="33" t="s">
        <v>8</v>
      </c>
      <c r="O79" s="35"/>
      <c r="P79" s="33" t="s">
        <v>112</v>
      </c>
      <c r="Q79" s="36">
        <v>600</v>
      </c>
      <c r="R79" s="36"/>
      <c r="S79" s="36">
        <v>770</v>
      </c>
    </row>
    <row r="80" spans="1:19">
      <c r="A80" s="33"/>
      <c r="B80" s="33"/>
      <c r="C80" s="33"/>
      <c r="D80" s="33"/>
      <c r="E80" s="33"/>
      <c r="F80" s="33"/>
      <c r="G80" s="33" t="s">
        <v>234</v>
      </c>
      <c r="H80" s="33"/>
      <c r="I80" s="33"/>
      <c r="J80" s="34"/>
      <c r="K80" s="33"/>
      <c r="L80" s="33"/>
      <c r="M80" s="33"/>
      <c r="N80" s="33"/>
      <c r="O80" s="33"/>
      <c r="P80" s="33"/>
      <c r="Q80" s="5">
        <v>770</v>
      </c>
      <c r="R80" s="5">
        <v>0</v>
      </c>
      <c r="S80" s="5">
        <v>770</v>
      </c>
    </row>
    <row r="81" spans="1:19">
      <c r="A81" s="4"/>
      <c r="B81" s="4"/>
      <c r="C81" s="4"/>
      <c r="D81" s="4"/>
      <c r="E81" s="4"/>
      <c r="F81" s="4"/>
      <c r="G81" s="4" t="s">
        <v>39</v>
      </c>
      <c r="H81" s="4"/>
      <c r="I81" s="4"/>
      <c r="J81" s="31"/>
      <c r="K81" s="4"/>
      <c r="L81" s="4"/>
      <c r="M81" s="4"/>
      <c r="N81" s="4"/>
      <c r="O81" s="4"/>
      <c r="P81" s="4"/>
      <c r="Q81" s="32"/>
      <c r="R81" s="32"/>
      <c r="S81" s="32"/>
    </row>
    <row r="82" spans="1:19">
      <c r="A82" s="33"/>
      <c r="B82" s="33"/>
      <c r="C82" s="33"/>
      <c r="D82" s="33"/>
      <c r="E82" s="33"/>
      <c r="F82" s="33"/>
      <c r="G82" s="33"/>
      <c r="H82" s="33"/>
      <c r="I82" s="33" t="s">
        <v>111</v>
      </c>
      <c r="J82" s="34">
        <v>41677</v>
      </c>
      <c r="K82" s="33" t="s">
        <v>235</v>
      </c>
      <c r="L82" s="33" t="s">
        <v>236</v>
      </c>
      <c r="M82" s="33" t="s">
        <v>237</v>
      </c>
      <c r="N82" s="33" t="s">
        <v>8</v>
      </c>
      <c r="O82" s="35"/>
      <c r="P82" s="33" t="s">
        <v>112</v>
      </c>
      <c r="Q82" s="5">
        <v>500</v>
      </c>
      <c r="R82" s="5"/>
      <c r="S82" s="5">
        <v>500</v>
      </c>
    </row>
    <row r="83" spans="1:19">
      <c r="A83" s="33"/>
      <c r="B83" s="33"/>
      <c r="C83" s="33"/>
      <c r="D83" s="33"/>
      <c r="E83" s="33"/>
      <c r="F83" s="33"/>
      <c r="G83" s="33"/>
      <c r="H83" s="33"/>
      <c r="I83" s="33" t="s">
        <v>111</v>
      </c>
      <c r="J83" s="34">
        <v>41680</v>
      </c>
      <c r="K83" s="33" t="s">
        <v>238</v>
      </c>
      <c r="L83" s="33" t="s">
        <v>239</v>
      </c>
      <c r="M83" s="33" t="s">
        <v>240</v>
      </c>
      <c r="N83" s="33" t="s">
        <v>8</v>
      </c>
      <c r="O83" s="35"/>
      <c r="P83" s="33" t="s">
        <v>112</v>
      </c>
      <c r="Q83" s="5">
        <v>258</v>
      </c>
      <c r="R83" s="5"/>
      <c r="S83" s="5">
        <v>758</v>
      </c>
    </row>
    <row r="84" spans="1:19" ht="16" thickBot="1">
      <c r="A84" s="33"/>
      <c r="B84" s="33"/>
      <c r="C84" s="33"/>
      <c r="D84" s="33"/>
      <c r="E84" s="33"/>
      <c r="F84" s="33"/>
      <c r="G84" s="33"/>
      <c r="H84" s="33"/>
      <c r="I84" s="33" t="s">
        <v>111</v>
      </c>
      <c r="J84" s="34">
        <v>41682</v>
      </c>
      <c r="K84" s="33" t="s">
        <v>241</v>
      </c>
      <c r="L84" s="33" t="s">
        <v>242</v>
      </c>
      <c r="M84" s="33" t="s">
        <v>243</v>
      </c>
      <c r="N84" s="33" t="s">
        <v>8</v>
      </c>
      <c r="O84" s="35"/>
      <c r="P84" s="33" t="s">
        <v>112</v>
      </c>
      <c r="Q84" s="36">
        <v>554.36</v>
      </c>
      <c r="R84" s="36"/>
      <c r="S84" s="36">
        <v>1312.36</v>
      </c>
    </row>
    <row r="85" spans="1:19">
      <c r="A85" s="33"/>
      <c r="B85" s="33"/>
      <c r="C85" s="33"/>
      <c r="D85" s="33"/>
      <c r="E85" s="33"/>
      <c r="F85" s="33"/>
      <c r="G85" s="33" t="s">
        <v>244</v>
      </c>
      <c r="H85" s="33"/>
      <c r="I85" s="33"/>
      <c r="J85" s="34"/>
      <c r="K85" s="33"/>
      <c r="L85" s="33"/>
      <c r="M85" s="33"/>
      <c r="N85" s="33"/>
      <c r="O85" s="33"/>
      <c r="P85" s="33"/>
      <c r="Q85" s="5">
        <v>1312.36</v>
      </c>
      <c r="R85" s="5">
        <v>0</v>
      </c>
      <c r="S85" s="5">
        <v>1312.36</v>
      </c>
    </row>
    <row r="86" spans="1:19">
      <c r="A86" s="4"/>
      <c r="B86" s="4"/>
      <c r="C86" s="4"/>
      <c r="D86" s="4"/>
      <c r="E86" s="4"/>
      <c r="F86" s="4"/>
      <c r="G86" s="4" t="s">
        <v>41</v>
      </c>
      <c r="H86" s="4"/>
      <c r="I86" s="4"/>
      <c r="J86" s="31"/>
      <c r="K86" s="4"/>
      <c r="L86" s="4"/>
      <c r="M86" s="4"/>
      <c r="N86" s="4"/>
      <c r="O86" s="4"/>
      <c r="P86" s="4"/>
      <c r="Q86" s="32"/>
      <c r="R86" s="32"/>
      <c r="S86" s="32"/>
    </row>
    <row r="87" spans="1:19" ht="16" thickBot="1">
      <c r="A87" s="33"/>
      <c r="B87" s="33"/>
      <c r="C87" s="33"/>
      <c r="D87" s="33"/>
      <c r="E87" s="33"/>
      <c r="F87" s="33"/>
      <c r="G87" s="33"/>
      <c r="H87" s="33"/>
      <c r="I87" s="33" t="s">
        <v>111</v>
      </c>
      <c r="J87" s="34">
        <v>41664</v>
      </c>
      <c r="K87" s="33" t="s">
        <v>223</v>
      </c>
      <c r="L87" s="33" t="s">
        <v>224</v>
      </c>
      <c r="M87" s="33" t="s">
        <v>245</v>
      </c>
      <c r="N87" s="33" t="s">
        <v>6</v>
      </c>
      <c r="O87" s="35"/>
      <c r="P87" s="33" t="s">
        <v>112</v>
      </c>
      <c r="Q87" s="36">
        <v>17.989999999999998</v>
      </c>
      <c r="R87" s="36"/>
      <c r="S87" s="36">
        <v>17.989999999999998</v>
      </c>
    </row>
    <row r="88" spans="1:19">
      <c r="A88" s="33"/>
      <c r="B88" s="33"/>
      <c r="C88" s="33"/>
      <c r="D88" s="33"/>
      <c r="E88" s="33"/>
      <c r="F88" s="33"/>
      <c r="G88" s="33" t="s">
        <v>246</v>
      </c>
      <c r="H88" s="33"/>
      <c r="I88" s="33"/>
      <c r="J88" s="34"/>
      <c r="K88" s="33"/>
      <c r="L88" s="33"/>
      <c r="M88" s="33"/>
      <c r="N88" s="33"/>
      <c r="O88" s="33"/>
      <c r="P88" s="33"/>
      <c r="Q88" s="5">
        <v>17.989999999999998</v>
      </c>
      <c r="R88" s="5">
        <v>0</v>
      </c>
      <c r="S88" s="5">
        <v>17.989999999999998</v>
      </c>
    </row>
    <row r="89" spans="1:19">
      <c r="A89" s="4"/>
      <c r="B89" s="4"/>
      <c r="C89" s="4"/>
      <c r="D89" s="4"/>
      <c r="E89" s="4"/>
      <c r="F89" s="4"/>
      <c r="G89" s="4" t="s">
        <v>44</v>
      </c>
      <c r="H89" s="4"/>
      <c r="I89" s="4"/>
      <c r="J89" s="31"/>
      <c r="K89" s="4"/>
      <c r="L89" s="4"/>
      <c r="M89" s="4"/>
      <c r="N89" s="4"/>
      <c r="O89" s="4"/>
      <c r="P89" s="4"/>
      <c r="Q89" s="32"/>
      <c r="R89" s="32"/>
      <c r="S89" s="32"/>
    </row>
    <row r="90" spans="1:19" ht="16" thickBot="1">
      <c r="A90" s="33"/>
      <c r="B90" s="33"/>
      <c r="C90" s="33"/>
      <c r="D90" s="33"/>
      <c r="E90" s="33"/>
      <c r="F90" s="33"/>
      <c r="G90" s="33"/>
      <c r="H90" s="33"/>
      <c r="I90" s="33" t="s">
        <v>91</v>
      </c>
      <c r="J90" s="34">
        <v>41670</v>
      </c>
      <c r="K90" s="33" t="s">
        <v>183</v>
      </c>
      <c r="L90" s="33"/>
      <c r="M90" s="33" t="s">
        <v>115</v>
      </c>
      <c r="N90" s="33" t="s">
        <v>0</v>
      </c>
      <c r="O90" s="35"/>
      <c r="P90" s="33" t="s">
        <v>114</v>
      </c>
      <c r="Q90" s="36">
        <v>17.63</v>
      </c>
      <c r="R90" s="36"/>
      <c r="S90" s="36">
        <v>17.63</v>
      </c>
    </row>
    <row r="91" spans="1:19">
      <c r="A91" s="33"/>
      <c r="B91" s="33"/>
      <c r="C91" s="33"/>
      <c r="D91" s="33"/>
      <c r="E91" s="33"/>
      <c r="F91" s="33"/>
      <c r="G91" s="33" t="s">
        <v>116</v>
      </c>
      <c r="H91" s="33"/>
      <c r="I91" s="33"/>
      <c r="J91" s="34"/>
      <c r="K91" s="33"/>
      <c r="L91" s="33"/>
      <c r="M91" s="33"/>
      <c r="N91" s="33"/>
      <c r="O91" s="33"/>
      <c r="P91" s="33"/>
      <c r="Q91" s="5">
        <v>17.63</v>
      </c>
      <c r="R91" s="5">
        <v>0</v>
      </c>
      <c r="S91" s="5">
        <v>17.63</v>
      </c>
    </row>
    <row r="92" spans="1:19">
      <c r="A92" s="4"/>
      <c r="B92" s="4"/>
      <c r="C92" s="4"/>
      <c r="D92" s="4"/>
      <c r="E92" s="4"/>
      <c r="F92" s="4"/>
      <c r="G92" s="4" t="s">
        <v>45</v>
      </c>
      <c r="H92" s="4"/>
      <c r="I92" s="4"/>
      <c r="J92" s="31"/>
      <c r="K92" s="4"/>
      <c r="L92" s="4"/>
      <c r="M92" s="4"/>
      <c r="N92" s="4"/>
      <c r="O92" s="4"/>
      <c r="P92" s="4"/>
      <c r="Q92" s="32"/>
      <c r="R92" s="32"/>
      <c r="S92" s="32"/>
    </row>
    <row r="93" spans="1:19">
      <c r="A93" s="33"/>
      <c r="B93" s="33"/>
      <c r="C93" s="33"/>
      <c r="D93" s="33"/>
      <c r="E93" s="33"/>
      <c r="F93" s="33"/>
      <c r="G93" s="33"/>
      <c r="H93" s="33"/>
      <c r="I93" s="33" t="s">
        <v>111</v>
      </c>
      <c r="J93" s="34">
        <v>41664</v>
      </c>
      <c r="K93" s="33" t="s">
        <v>223</v>
      </c>
      <c r="L93" s="33" t="s">
        <v>224</v>
      </c>
      <c r="M93" s="33" t="s">
        <v>247</v>
      </c>
      <c r="N93" s="33" t="s">
        <v>2</v>
      </c>
      <c r="O93" s="35"/>
      <c r="P93" s="33" t="s">
        <v>112</v>
      </c>
      <c r="Q93" s="5">
        <v>116</v>
      </c>
      <c r="R93" s="5"/>
      <c r="S93" s="5">
        <v>116</v>
      </c>
    </row>
    <row r="94" spans="1:19">
      <c r="A94" s="33"/>
      <c r="B94" s="33"/>
      <c r="C94" s="33"/>
      <c r="D94" s="33"/>
      <c r="E94" s="33"/>
      <c r="F94" s="33"/>
      <c r="G94" s="33"/>
      <c r="H94" s="33"/>
      <c r="I94" s="33" t="s">
        <v>111</v>
      </c>
      <c r="J94" s="34">
        <v>41664</v>
      </c>
      <c r="K94" s="33" t="s">
        <v>223</v>
      </c>
      <c r="L94" s="33" t="s">
        <v>224</v>
      </c>
      <c r="M94" s="33" t="s">
        <v>248</v>
      </c>
      <c r="N94" s="33" t="s">
        <v>8</v>
      </c>
      <c r="O94" s="35"/>
      <c r="P94" s="33" t="s">
        <v>112</v>
      </c>
      <c r="Q94" s="5">
        <v>281</v>
      </c>
      <c r="R94" s="5"/>
      <c r="S94" s="5">
        <v>397</v>
      </c>
    </row>
    <row r="95" spans="1:19" ht="16" thickBot="1">
      <c r="A95" s="33"/>
      <c r="B95" s="33"/>
      <c r="C95" s="33"/>
      <c r="D95" s="33"/>
      <c r="E95" s="33"/>
      <c r="F95" s="33"/>
      <c r="G95" s="33"/>
      <c r="H95" s="33"/>
      <c r="I95" s="33" t="s">
        <v>111</v>
      </c>
      <c r="J95" s="34">
        <v>41664</v>
      </c>
      <c r="K95" s="33" t="s">
        <v>223</v>
      </c>
      <c r="L95" s="33" t="s">
        <v>224</v>
      </c>
      <c r="M95" s="33" t="s">
        <v>249</v>
      </c>
      <c r="N95" s="33" t="s">
        <v>2</v>
      </c>
      <c r="O95" s="35"/>
      <c r="P95" s="33" t="s">
        <v>112</v>
      </c>
      <c r="Q95" s="36">
        <v>60.78</v>
      </c>
      <c r="R95" s="36"/>
      <c r="S95" s="36">
        <v>457.78</v>
      </c>
    </row>
    <row r="96" spans="1:19">
      <c r="A96" s="33"/>
      <c r="B96" s="33"/>
      <c r="C96" s="33"/>
      <c r="D96" s="33"/>
      <c r="E96" s="33"/>
      <c r="F96" s="33"/>
      <c r="G96" s="33" t="s">
        <v>250</v>
      </c>
      <c r="H96" s="33"/>
      <c r="I96" s="33"/>
      <c r="J96" s="34"/>
      <c r="K96" s="33"/>
      <c r="L96" s="33"/>
      <c r="M96" s="33"/>
      <c r="N96" s="33"/>
      <c r="O96" s="33"/>
      <c r="P96" s="33"/>
      <c r="Q96" s="5">
        <v>457.78</v>
      </c>
      <c r="R96" s="5">
        <v>0</v>
      </c>
      <c r="S96" s="5">
        <v>457.78</v>
      </c>
    </row>
    <row r="97" spans="1:19">
      <c r="A97" s="4"/>
      <c r="B97" s="4"/>
      <c r="C97" s="4"/>
      <c r="D97" s="4"/>
      <c r="E97" s="4"/>
      <c r="F97" s="4"/>
      <c r="G97" s="4" t="s">
        <v>48</v>
      </c>
      <c r="H97" s="4"/>
      <c r="I97" s="4"/>
      <c r="J97" s="31"/>
      <c r="K97" s="4"/>
      <c r="L97" s="4"/>
      <c r="M97" s="4"/>
      <c r="N97" s="4"/>
      <c r="O97" s="4"/>
      <c r="P97" s="4"/>
      <c r="Q97" s="32"/>
      <c r="R97" s="32"/>
      <c r="S97" s="32"/>
    </row>
    <row r="98" spans="1:19" ht="16" thickBot="1">
      <c r="A98" s="33"/>
      <c r="B98" s="33"/>
      <c r="C98" s="33"/>
      <c r="D98" s="33"/>
      <c r="E98" s="33"/>
      <c r="F98" s="33"/>
      <c r="G98" s="33"/>
      <c r="H98" s="33"/>
      <c r="I98" s="33" t="s">
        <v>111</v>
      </c>
      <c r="J98" s="34">
        <v>41642</v>
      </c>
      <c r="K98" s="33" t="s">
        <v>184</v>
      </c>
      <c r="L98" s="33" t="s">
        <v>118</v>
      </c>
      <c r="M98" s="33"/>
      <c r="N98" s="33" t="s">
        <v>2</v>
      </c>
      <c r="O98" s="35"/>
      <c r="P98" s="33" t="s">
        <v>112</v>
      </c>
      <c r="Q98" s="36">
        <v>500</v>
      </c>
      <c r="R98" s="36"/>
      <c r="S98" s="36">
        <v>500</v>
      </c>
    </row>
    <row r="99" spans="1:19">
      <c r="A99" s="33"/>
      <c r="B99" s="33"/>
      <c r="C99" s="33"/>
      <c r="D99" s="33"/>
      <c r="E99" s="33"/>
      <c r="F99" s="33"/>
      <c r="G99" s="33" t="s">
        <v>120</v>
      </c>
      <c r="H99" s="33"/>
      <c r="I99" s="33"/>
      <c r="J99" s="34"/>
      <c r="K99" s="33"/>
      <c r="L99" s="33"/>
      <c r="M99" s="33"/>
      <c r="N99" s="33"/>
      <c r="O99" s="33"/>
      <c r="P99" s="33"/>
      <c r="Q99" s="5">
        <v>500</v>
      </c>
      <c r="R99" s="5">
        <v>0</v>
      </c>
      <c r="S99" s="5">
        <v>500</v>
      </c>
    </row>
    <row r="100" spans="1:19">
      <c r="A100" s="4"/>
      <c r="B100" s="4"/>
      <c r="C100" s="4"/>
      <c r="D100" s="4"/>
      <c r="E100" s="4"/>
      <c r="F100" s="4"/>
      <c r="G100" s="4" t="s">
        <v>49</v>
      </c>
      <c r="H100" s="4"/>
      <c r="I100" s="4"/>
      <c r="J100" s="31"/>
      <c r="K100" s="4"/>
      <c r="L100" s="4"/>
      <c r="M100" s="4"/>
      <c r="N100" s="4"/>
      <c r="O100" s="4"/>
      <c r="P100" s="4"/>
      <c r="Q100" s="32"/>
      <c r="R100" s="32"/>
      <c r="S100" s="32"/>
    </row>
    <row r="101" spans="1:19" ht="16" thickBot="1">
      <c r="A101" s="33"/>
      <c r="B101" s="33"/>
      <c r="C101" s="33"/>
      <c r="D101" s="33"/>
      <c r="E101" s="33"/>
      <c r="F101" s="33"/>
      <c r="G101" s="33"/>
      <c r="H101" s="33"/>
      <c r="I101" s="33" t="s">
        <v>111</v>
      </c>
      <c r="J101" s="34">
        <v>41688</v>
      </c>
      <c r="K101" s="33" t="s">
        <v>251</v>
      </c>
      <c r="L101" s="33" t="s">
        <v>252</v>
      </c>
      <c r="M101" s="33" t="s">
        <v>253</v>
      </c>
      <c r="N101" s="33" t="s">
        <v>8</v>
      </c>
      <c r="O101" s="35"/>
      <c r="P101" s="33" t="s">
        <v>112</v>
      </c>
      <c r="Q101" s="5">
        <v>2611.25</v>
      </c>
      <c r="R101" s="5"/>
      <c r="S101" s="5">
        <v>2611.25</v>
      </c>
    </row>
    <row r="102" spans="1:19" ht="16" thickBot="1">
      <c r="A102" s="33"/>
      <c r="B102" s="33"/>
      <c r="C102" s="33"/>
      <c r="D102" s="33"/>
      <c r="E102" s="33"/>
      <c r="F102" s="33"/>
      <c r="G102" s="33" t="s">
        <v>254</v>
      </c>
      <c r="H102" s="33"/>
      <c r="I102" s="33"/>
      <c r="J102" s="34"/>
      <c r="K102" s="33"/>
      <c r="L102" s="33"/>
      <c r="M102" s="33"/>
      <c r="N102" s="33"/>
      <c r="O102" s="33"/>
      <c r="P102" s="33"/>
      <c r="Q102" s="7">
        <v>2611.25</v>
      </c>
      <c r="R102" s="7">
        <v>0</v>
      </c>
      <c r="S102" s="7">
        <v>2611.25</v>
      </c>
    </row>
    <row r="103" spans="1:19" ht="16" thickBot="1">
      <c r="A103" s="33"/>
      <c r="B103" s="33"/>
      <c r="C103" s="33"/>
      <c r="D103" s="33"/>
      <c r="E103" s="33"/>
      <c r="F103" s="33" t="s">
        <v>50</v>
      </c>
      <c r="G103" s="33"/>
      <c r="H103" s="33"/>
      <c r="I103" s="33"/>
      <c r="J103" s="34"/>
      <c r="K103" s="33"/>
      <c r="L103" s="33"/>
      <c r="M103" s="33"/>
      <c r="N103" s="33"/>
      <c r="O103" s="33"/>
      <c r="P103" s="33"/>
      <c r="Q103" s="7">
        <v>20134.04</v>
      </c>
      <c r="R103" s="7">
        <v>4278.3</v>
      </c>
      <c r="S103" s="7">
        <v>15855.74</v>
      </c>
    </row>
    <row r="104" spans="1:19" ht="16" thickBot="1">
      <c r="A104" s="33"/>
      <c r="B104" s="33"/>
      <c r="C104" s="33"/>
      <c r="D104" s="33"/>
      <c r="E104" s="33" t="s">
        <v>51</v>
      </c>
      <c r="F104" s="33"/>
      <c r="G104" s="33"/>
      <c r="H104" s="33"/>
      <c r="I104" s="33"/>
      <c r="J104" s="34"/>
      <c r="K104" s="33"/>
      <c r="L104" s="33"/>
      <c r="M104" s="33"/>
      <c r="N104" s="33"/>
      <c r="O104" s="33"/>
      <c r="P104" s="33"/>
      <c r="Q104" s="7">
        <v>20134.04</v>
      </c>
      <c r="R104" s="7">
        <v>4278.3</v>
      </c>
      <c r="S104" s="7">
        <v>15855.74</v>
      </c>
    </row>
    <row r="105" spans="1:19" ht="16" thickBot="1">
      <c r="A105" s="33"/>
      <c r="B105" s="33"/>
      <c r="C105" s="33"/>
      <c r="D105" s="33" t="s">
        <v>52</v>
      </c>
      <c r="E105" s="33"/>
      <c r="F105" s="33"/>
      <c r="G105" s="33"/>
      <c r="H105" s="33"/>
      <c r="I105" s="33"/>
      <c r="J105" s="34"/>
      <c r="K105" s="33"/>
      <c r="L105" s="33"/>
      <c r="M105" s="33"/>
      <c r="N105" s="33"/>
      <c r="O105" s="33"/>
      <c r="P105" s="33"/>
      <c r="Q105" s="7">
        <v>20134.04</v>
      </c>
      <c r="R105" s="7">
        <v>4278.3</v>
      </c>
      <c r="S105" s="7">
        <v>15855.74</v>
      </c>
    </row>
    <row r="106" spans="1:19" ht="16" thickBot="1">
      <c r="A106" s="33"/>
      <c r="B106" s="33" t="s">
        <v>53</v>
      </c>
      <c r="C106" s="33"/>
      <c r="D106" s="33"/>
      <c r="E106" s="33"/>
      <c r="F106" s="33"/>
      <c r="G106" s="33"/>
      <c r="H106" s="33"/>
      <c r="I106" s="33"/>
      <c r="J106" s="34"/>
      <c r="K106" s="33"/>
      <c r="L106" s="33"/>
      <c r="M106" s="33"/>
      <c r="N106" s="33"/>
      <c r="O106" s="33"/>
      <c r="P106" s="33"/>
      <c r="Q106" s="7">
        <v>20134.04</v>
      </c>
      <c r="R106" s="7">
        <v>22653.3</v>
      </c>
      <c r="S106" s="7">
        <v>2519.2600000000002</v>
      </c>
    </row>
    <row r="107" spans="1:19" ht="16" thickBot="1">
      <c r="A107" s="4" t="s">
        <v>185</v>
      </c>
      <c r="B107" s="4"/>
      <c r="C107" s="4"/>
      <c r="D107" s="4"/>
      <c r="E107" s="4"/>
      <c r="F107" s="4"/>
      <c r="G107" s="4"/>
      <c r="H107" s="4"/>
      <c r="I107" s="4"/>
      <c r="J107" s="31"/>
      <c r="K107" s="4"/>
      <c r="L107" s="4"/>
      <c r="M107" s="4"/>
      <c r="N107" s="4"/>
      <c r="O107" s="4"/>
      <c r="P107" s="4"/>
      <c r="Q107" s="8">
        <v>20134.04</v>
      </c>
      <c r="R107" s="8">
        <v>22653.3</v>
      </c>
      <c r="S107" s="8">
        <v>2519.2600000000002</v>
      </c>
    </row>
    <row r="108" spans="1:19" ht="16" thickTop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</sheetData>
  <phoneticPr fontId="10" type="noConversion"/>
  <pageMargins left="0.25" right="0.25" top="0.75" bottom="0.5" header="0.25" footer="0.25"/>
  <pageSetup scale="47" fitToHeight="20" orientation="portrait" horizontalDpi="4294967292" verticalDpi="4294967292"/>
  <headerFooter>
    <oddHeader>&amp;L&amp;"Calibri,Regular"&amp;K000000Accrual Basis&amp;C&amp;"Calibri,Bold"&amp;K000000Foundation for National Progress_x000D_&amp;14The Media Consortium_x000D_Profit &amp; Loss Detail_x000D_&amp;"Calibri,Regular"&amp;12January - February 2014</oddHeader>
    <oddFooter>&amp;L&amp;"Calibri,Regular"&amp;K000000&amp;D &amp;T&amp;C&amp;"Calibri,Regular"&amp;K000000Page &amp;P of &amp;N&amp;R&amp;"Calibri,Regular"&amp;K000000&amp;F "&amp;A"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By Project 2014</vt:lpstr>
      <vt:lpstr>By Project 2013</vt:lpstr>
      <vt:lpstr>2014</vt:lpstr>
      <vt:lpstr>2013</vt:lpstr>
      <vt:lpstr>YTD detail</vt:lpstr>
    </vt:vector>
  </TitlesOfParts>
  <Company>Foundation for National Progress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Hewins</dc:creator>
  <cp:lastModifiedBy>Amber Hewins</cp:lastModifiedBy>
  <cp:lastPrinted>2014-03-11T15:32:20Z</cp:lastPrinted>
  <dcterms:created xsi:type="dcterms:W3CDTF">2014-01-23T17:53:40Z</dcterms:created>
  <dcterms:modified xsi:type="dcterms:W3CDTF">2014-03-11T15:38:30Z</dcterms:modified>
</cp:coreProperties>
</file>