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3060" yWindow="1200" windowWidth="25360" windowHeight="18780" tabRatio="500"/>
  </bookViews>
  <sheets>
    <sheet name="July-Dec 2018" sheetId="1" r:id="rId1"/>
    <sheet name="2019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D30" i="2"/>
  <c r="D23" i="2"/>
  <c r="D24" i="2"/>
  <c r="D27" i="2"/>
  <c r="D37" i="2"/>
  <c r="D45" i="2"/>
  <c r="D47" i="2"/>
  <c r="D9" i="2"/>
  <c r="D9" i="1"/>
  <c r="D18" i="1"/>
  <c r="D30" i="1"/>
  <c r="D37" i="1"/>
  <c r="D47" i="1"/>
  <c r="D45" i="1"/>
  <c r="D23" i="1"/>
  <c r="D24" i="1"/>
  <c r="D27" i="1"/>
</calcChain>
</file>

<file path=xl/sharedStrings.xml><?xml version="1.0" encoding="utf-8"?>
<sst xmlns="http://schemas.openxmlformats.org/spreadsheetml/2006/main" count="97" uniqueCount="53">
  <si>
    <t>Grants-Projected Unrestricted</t>
  </si>
  <si>
    <t>Grants-Projected Restricted</t>
  </si>
  <si>
    <t>Total Grants</t>
  </si>
  <si>
    <t>Earned Revenue</t>
  </si>
  <si>
    <t>Total Earned</t>
  </si>
  <si>
    <t>Personnel</t>
  </si>
  <si>
    <t>Total Personnel</t>
  </si>
  <si>
    <t>Admin</t>
  </si>
  <si>
    <t>Total Admin</t>
  </si>
  <si>
    <t>Program</t>
  </si>
  <si>
    <t>Total Program</t>
  </si>
  <si>
    <t>Membership Dues</t>
  </si>
  <si>
    <t>Sponsors</t>
  </si>
  <si>
    <t>Conf Reg</t>
  </si>
  <si>
    <t>Services</t>
  </si>
  <si>
    <t>Contractor</t>
  </si>
  <si>
    <t>Contractor Reimbursement</t>
  </si>
  <si>
    <t>Sponsorship Fee</t>
  </si>
  <si>
    <t>Website Fees</t>
  </si>
  <si>
    <t>Software Licensing</t>
  </si>
  <si>
    <t>Office Supplies</t>
  </si>
  <si>
    <t>Bank/Credit Fees</t>
  </si>
  <si>
    <t>Registration</t>
  </si>
  <si>
    <t>Travel</t>
  </si>
  <si>
    <t>Meals</t>
  </si>
  <si>
    <t>Grants we give to others</t>
  </si>
  <si>
    <t>Events</t>
  </si>
  <si>
    <t>Legal Fees</t>
  </si>
  <si>
    <t>Personnel Salaries</t>
  </si>
  <si>
    <t>Personnel  (FICA)</t>
  </si>
  <si>
    <t>Personnel healthcare</t>
  </si>
  <si>
    <t xml:space="preserve">Jo Ellen travel </t>
  </si>
  <si>
    <t>Jo Ellen for 6 mos transition</t>
  </si>
  <si>
    <t>assume 10% which is normal sponsorship fee</t>
  </si>
  <si>
    <t>501c3 status</t>
  </si>
  <si>
    <t>2 staff at 90K each</t>
  </si>
  <si>
    <t>Promotion</t>
  </si>
  <si>
    <t>new logo</t>
  </si>
  <si>
    <t>(paid for by TMC until Jan 1, 2018--if keep system will cost 500/mo)</t>
  </si>
  <si>
    <t>virtual office</t>
  </si>
  <si>
    <t>depends on whether there are events, dues, etc.</t>
  </si>
  <si>
    <t>for staff to attend conferences</t>
  </si>
  <si>
    <t>for staff</t>
  </si>
  <si>
    <t>for staff while traveling</t>
  </si>
  <si>
    <t>not sure if this will happen first six months</t>
  </si>
  <si>
    <t>Total Expenses</t>
  </si>
  <si>
    <t>Profit/Loss</t>
  </si>
  <si>
    <t>Reserves</t>
  </si>
  <si>
    <t>Total Revenue</t>
  </si>
  <si>
    <t>event facilitator?</t>
  </si>
  <si>
    <t>501c3 status--filing fees</t>
  </si>
  <si>
    <t>not sure if this will happen first year</t>
  </si>
  <si>
    <t>Plus at least another $200,000 for 2019!! See next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</si>
</sst>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3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50"/>
  <sheetViews>
    <sheetView tabSelected="1" workbookViewId="0">
      <selection activeCell="G9" sqref="G9"/>
    </sheetView>
  </sheetViews>
  <sheetFormatPr baseColWidth="10" defaultRowHeight="15" x14ac:dyDescent="0"/>
  <cols>
    <col min="2" max="2" width="15" style="1" customWidth="1"/>
    <col min="3" max="3" width="23.5" bestFit="1" customWidth="1"/>
  </cols>
  <sheetData>
    <row r="5" spans="2:7">
      <c r="B5" s="2" t="s">
        <v>0</v>
      </c>
      <c r="D5" s="4">
        <v>200000</v>
      </c>
      <c r="G5" t="s">
        <v>52</v>
      </c>
    </row>
    <row r="7" spans="2:7">
      <c r="B7" s="2" t="s">
        <v>1</v>
      </c>
    </row>
    <row r="9" spans="2:7">
      <c r="B9" s="2" t="s">
        <v>2</v>
      </c>
      <c r="D9" s="4">
        <f>D5+D7</f>
        <v>200000</v>
      </c>
    </row>
    <row r="11" spans="2:7">
      <c r="B11" s="2" t="s">
        <v>3</v>
      </c>
    </row>
    <row r="12" spans="2:7">
      <c r="B12" s="1">
        <v>1714108</v>
      </c>
      <c r="C12" t="s">
        <v>11</v>
      </c>
    </row>
    <row r="13" spans="2:7">
      <c r="B13" s="1">
        <v>1714107</v>
      </c>
      <c r="C13" t="s">
        <v>12</v>
      </c>
    </row>
    <row r="14" spans="2:7">
      <c r="B14" s="1">
        <v>1714106</v>
      </c>
      <c r="C14" t="s">
        <v>13</v>
      </c>
    </row>
    <row r="15" spans="2:7">
      <c r="B15" s="1">
        <v>1714105</v>
      </c>
      <c r="C15" t="s">
        <v>14</v>
      </c>
    </row>
    <row r="16" spans="2:7">
      <c r="B16" s="2" t="s">
        <v>4</v>
      </c>
    </row>
    <row r="18" spans="2:7">
      <c r="B18" s="1" t="s">
        <v>48</v>
      </c>
      <c r="D18">
        <f>D9+D16</f>
        <v>200000</v>
      </c>
    </row>
    <row r="21" spans="2:7">
      <c r="B21" s="1" t="s">
        <v>5</v>
      </c>
    </row>
    <row r="22" spans="2:7">
      <c r="B22" s="1">
        <v>1715702</v>
      </c>
      <c r="C22" t="s">
        <v>28</v>
      </c>
      <c r="D22" s="4">
        <v>90000</v>
      </c>
      <c r="G22" t="s">
        <v>35</v>
      </c>
    </row>
    <row r="23" spans="2:7">
      <c r="C23" t="s">
        <v>29</v>
      </c>
      <c r="D23" s="4">
        <f>0.07*D22</f>
        <v>6300.0000000000009</v>
      </c>
    </row>
    <row r="24" spans="2:7">
      <c r="C24" t="s">
        <v>30</v>
      </c>
      <c r="D24" s="4">
        <f>0.1*D22</f>
        <v>9000</v>
      </c>
    </row>
    <row r="25" spans="2:7">
      <c r="B25" s="1">
        <v>1715750</v>
      </c>
      <c r="C25" t="s">
        <v>15</v>
      </c>
      <c r="D25" s="4">
        <v>25000</v>
      </c>
      <c r="G25" t="s">
        <v>32</v>
      </c>
    </row>
    <row r="26" spans="2:7">
      <c r="B26" s="3">
        <v>1715751</v>
      </c>
      <c r="C26" t="s">
        <v>16</v>
      </c>
      <c r="D26" s="4">
        <v>5000</v>
      </c>
      <c r="G26" t="s">
        <v>31</v>
      </c>
    </row>
    <row r="27" spans="2:7">
      <c r="B27" s="2" t="s">
        <v>6</v>
      </c>
      <c r="D27" s="4">
        <f>SUM(D22:D25)</f>
        <v>130300</v>
      </c>
    </row>
    <row r="29" spans="2:7">
      <c r="B29" s="1" t="s">
        <v>7</v>
      </c>
    </row>
    <row r="30" spans="2:7">
      <c r="B30" s="1">
        <v>1715701</v>
      </c>
      <c r="C30" t="s">
        <v>17</v>
      </c>
      <c r="D30">
        <f>0.1*D16</f>
        <v>0</v>
      </c>
      <c r="G30" t="s">
        <v>33</v>
      </c>
    </row>
    <row r="31" spans="2:7">
      <c r="B31" s="1">
        <v>1715706</v>
      </c>
      <c r="C31" t="s">
        <v>36</v>
      </c>
      <c r="D31">
        <v>1500</v>
      </c>
      <c r="G31" t="s">
        <v>37</v>
      </c>
    </row>
    <row r="32" spans="2:7">
      <c r="B32" s="1">
        <v>1715709</v>
      </c>
      <c r="C32" t="s">
        <v>18</v>
      </c>
      <c r="D32">
        <v>0</v>
      </c>
      <c r="G32" t="s">
        <v>38</v>
      </c>
    </row>
    <row r="33" spans="2:7">
      <c r="B33" s="1">
        <v>1715755</v>
      </c>
      <c r="C33" t="s">
        <v>27</v>
      </c>
      <c r="D33">
        <v>1000</v>
      </c>
      <c r="G33" t="s">
        <v>34</v>
      </c>
    </row>
    <row r="34" spans="2:7">
      <c r="B34" s="1">
        <v>1715766</v>
      </c>
      <c r="C34" t="s">
        <v>19</v>
      </c>
      <c r="D34">
        <v>250</v>
      </c>
    </row>
    <row r="35" spans="2:7">
      <c r="B35" s="1">
        <v>1715767</v>
      </c>
      <c r="C35" t="s">
        <v>20</v>
      </c>
      <c r="D35">
        <v>0</v>
      </c>
      <c r="G35" t="s">
        <v>39</v>
      </c>
    </row>
    <row r="36" spans="2:7">
      <c r="B36" s="1">
        <v>1715769</v>
      </c>
      <c r="C36" t="s">
        <v>21</v>
      </c>
      <c r="G36" t="s">
        <v>40</v>
      </c>
    </row>
    <row r="37" spans="2:7">
      <c r="B37" s="2" t="s">
        <v>8</v>
      </c>
      <c r="D37">
        <f>SUM(D30:D36)</f>
        <v>2750</v>
      </c>
    </row>
    <row r="39" spans="2:7">
      <c r="B39" s="1" t="s">
        <v>9</v>
      </c>
    </row>
    <row r="40" spans="2:7">
      <c r="B40" s="1">
        <v>1715775</v>
      </c>
      <c r="C40" t="s">
        <v>22</v>
      </c>
      <c r="D40">
        <v>4000</v>
      </c>
      <c r="G40" t="s">
        <v>41</v>
      </c>
    </row>
    <row r="41" spans="2:7">
      <c r="B41" s="1">
        <v>1715773</v>
      </c>
      <c r="C41" t="s">
        <v>23</v>
      </c>
      <c r="D41">
        <v>4000</v>
      </c>
      <c r="G41" t="s">
        <v>42</v>
      </c>
    </row>
    <row r="42" spans="2:7">
      <c r="B42" s="1">
        <v>1715744</v>
      </c>
      <c r="C42" t="s">
        <v>24</v>
      </c>
      <c r="D42">
        <v>2000</v>
      </c>
      <c r="G42" t="s">
        <v>43</v>
      </c>
    </row>
    <row r="43" spans="2:7">
      <c r="B43" s="1">
        <v>1715714</v>
      </c>
      <c r="C43" t="s">
        <v>25</v>
      </c>
      <c r="D43">
        <v>0</v>
      </c>
      <c r="G43" t="s">
        <v>44</v>
      </c>
    </row>
    <row r="44" spans="2:7">
      <c r="B44" s="1">
        <v>1715744</v>
      </c>
      <c r="C44" t="s">
        <v>26</v>
      </c>
      <c r="D44">
        <v>0</v>
      </c>
    </row>
    <row r="45" spans="2:7">
      <c r="B45" s="2" t="s">
        <v>10</v>
      </c>
      <c r="D45">
        <f>SUM(D40:D44)</f>
        <v>10000</v>
      </c>
    </row>
    <row r="47" spans="2:7">
      <c r="B47" s="2" t="s">
        <v>45</v>
      </c>
      <c r="D47" s="4">
        <f>D27+D37+D45</f>
        <v>143050</v>
      </c>
    </row>
    <row r="48" spans="2:7">
      <c r="B48" s="2"/>
      <c r="D48" s="4"/>
    </row>
    <row r="49" spans="2:2">
      <c r="B49" s="1" t="s">
        <v>46</v>
      </c>
    </row>
    <row r="50" spans="2:2">
      <c r="B50" s="2" t="s">
        <v>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50"/>
  <sheetViews>
    <sheetView topLeftCell="A2" workbookViewId="0">
      <selection activeCell="E10" sqref="E10"/>
    </sheetView>
  </sheetViews>
  <sheetFormatPr baseColWidth="10" defaultRowHeight="15" x14ac:dyDescent="0"/>
  <cols>
    <col min="2" max="2" width="15" style="1" customWidth="1"/>
    <col min="3" max="3" width="23.5" bestFit="1" customWidth="1"/>
  </cols>
  <sheetData>
    <row r="5" spans="2:4">
      <c r="B5" s="2" t="s">
        <v>0</v>
      </c>
      <c r="D5" s="4">
        <v>200000</v>
      </c>
    </row>
    <row r="7" spans="2:4">
      <c r="B7" s="2" t="s">
        <v>1</v>
      </c>
    </row>
    <row r="9" spans="2:4">
      <c r="B9" s="2" t="s">
        <v>2</v>
      </c>
      <c r="D9" s="4">
        <f>D5+D7</f>
        <v>200000</v>
      </c>
    </row>
    <row r="11" spans="2:4">
      <c r="B11" s="2" t="s">
        <v>3</v>
      </c>
    </row>
    <row r="12" spans="2:4">
      <c r="B12" s="1">
        <v>1714108</v>
      </c>
      <c r="C12" t="s">
        <v>11</v>
      </c>
    </row>
    <row r="13" spans="2:4">
      <c r="B13" s="1">
        <v>1714107</v>
      </c>
      <c r="C13" t="s">
        <v>12</v>
      </c>
    </row>
    <row r="14" spans="2:4">
      <c r="B14" s="1">
        <v>1714106</v>
      </c>
      <c r="C14" t="s">
        <v>13</v>
      </c>
    </row>
    <row r="15" spans="2:4">
      <c r="B15" s="1">
        <v>1714105</v>
      </c>
      <c r="C15" t="s">
        <v>14</v>
      </c>
    </row>
    <row r="16" spans="2:4">
      <c r="B16" s="2" t="s">
        <v>4</v>
      </c>
      <c r="D16" s="4">
        <v>50000</v>
      </c>
    </row>
    <row r="18" spans="2:7">
      <c r="B18" s="1" t="s">
        <v>48</v>
      </c>
      <c r="D18">
        <f>D9+D16</f>
        <v>250000</v>
      </c>
    </row>
    <row r="21" spans="2:7">
      <c r="B21" s="1" t="s">
        <v>5</v>
      </c>
    </row>
    <row r="22" spans="2:7">
      <c r="B22" s="1">
        <v>1715702</v>
      </c>
      <c r="C22" t="s">
        <v>28</v>
      </c>
      <c r="D22" s="4">
        <v>180000</v>
      </c>
      <c r="G22" t="s">
        <v>35</v>
      </c>
    </row>
    <row r="23" spans="2:7">
      <c r="C23" t="s">
        <v>29</v>
      </c>
      <c r="D23" s="4">
        <f>0.07*D22</f>
        <v>12600.000000000002</v>
      </c>
    </row>
    <row r="24" spans="2:7">
      <c r="C24" t="s">
        <v>30</v>
      </c>
      <c r="D24" s="4">
        <f>0.1*D22</f>
        <v>18000</v>
      </c>
    </row>
    <row r="25" spans="2:7">
      <c r="B25" s="1">
        <v>1715750</v>
      </c>
      <c r="C25" t="s">
        <v>15</v>
      </c>
      <c r="D25" s="4">
        <v>5000</v>
      </c>
      <c r="G25" t="s">
        <v>49</v>
      </c>
    </row>
    <row r="26" spans="2:7">
      <c r="B26" s="3">
        <v>1715751</v>
      </c>
      <c r="C26" t="s">
        <v>16</v>
      </c>
      <c r="D26" s="4">
        <v>1</v>
      </c>
    </row>
    <row r="27" spans="2:7">
      <c r="B27" s="2" t="s">
        <v>6</v>
      </c>
      <c r="D27" s="4">
        <f>SUM(D22:D25)</f>
        <v>215600</v>
      </c>
    </row>
    <row r="29" spans="2:7">
      <c r="B29" s="1" t="s">
        <v>7</v>
      </c>
    </row>
    <row r="30" spans="2:7">
      <c r="B30" s="1">
        <v>1715701</v>
      </c>
      <c r="C30" t="s">
        <v>17</v>
      </c>
      <c r="D30">
        <f>0.1*D18</f>
        <v>25000</v>
      </c>
      <c r="G30" t="s">
        <v>33</v>
      </c>
    </row>
    <row r="31" spans="2:7">
      <c r="B31" s="1">
        <v>1715706</v>
      </c>
      <c r="C31" t="s">
        <v>36</v>
      </c>
      <c r="D31">
        <v>0</v>
      </c>
    </row>
    <row r="32" spans="2:7">
      <c r="B32" s="1">
        <v>1715709</v>
      </c>
      <c r="C32" t="s">
        <v>18</v>
      </c>
      <c r="D32">
        <v>6000</v>
      </c>
      <c r="G32" t="s">
        <v>38</v>
      </c>
    </row>
    <row r="33" spans="2:7">
      <c r="B33" s="1">
        <v>1715755</v>
      </c>
      <c r="C33" t="s">
        <v>27</v>
      </c>
      <c r="D33">
        <v>200</v>
      </c>
      <c r="G33" t="s">
        <v>50</v>
      </c>
    </row>
    <row r="34" spans="2:7">
      <c r="B34" s="1">
        <v>1715766</v>
      </c>
      <c r="C34" t="s">
        <v>19</v>
      </c>
      <c r="D34">
        <v>500</v>
      </c>
    </row>
    <row r="35" spans="2:7">
      <c r="B35" s="1">
        <v>1715767</v>
      </c>
      <c r="C35" t="s">
        <v>20</v>
      </c>
      <c r="D35">
        <v>0</v>
      </c>
      <c r="G35" t="s">
        <v>39</v>
      </c>
    </row>
    <row r="36" spans="2:7">
      <c r="B36" s="1">
        <v>1715769</v>
      </c>
      <c r="C36" t="s">
        <v>21</v>
      </c>
      <c r="G36" t="s">
        <v>40</v>
      </c>
    </row>
    <row r="37" spans="2:7">
      <c r="B37" s="2" t="s">
        <v>8</v>
      </c>
      <c r="D37">
        <f>SUM(D30:D36)</f>
        <v>31700</v>
      </c>
    </row>
    <row r="39" spans="2:7">
      <c r="B39" s="1" t="s">
        <v>9</v>
      </c>
    </row>
    <row r="40" spans="2:7">
      <c r="B40" s="1">
        <v>1715775</v>
      </c>
      <c r="C40" t="s">
        <v>22</v>
      </c>
      <c r="D40">
        <v>8000</v>
      </c>
      <c r="G40" t="s">
        <v>41</v>
      </c>
    </row>
    <row r="41" spans="2:7">
      <c r="B41" s="1">
        <v>1715773</v>
      </c>
      <c r="C41" t="s">
        <v>23</v>
      </c>
      <c r="D41">
        <v>8000</v>
      </c>
      <c r="G41" t="s">
        <v>42</v>
      </c>
    </row>
    <row r="42" spans="2:7">
      <c r="B42" s="1">
        <v>1715744</v>
      </c>
      <c r="C42" t="s">
        <v>24</v>
      </c>
      <c r="D42">
        <v>4000</v>
      </c>
      <c r="G42" t="s">
        <v>43</v>
      </c>
    </row>
    <row r="43" spans="2:7">
      <c r="B43" s="1">
        <v>1715714</v>
      </c>
      <c r="C43" t="s">
        <v>25</v>
      </c>
      <c r="D43">
        <v>0</v>
      </c>
      <c r="G43" t="s">
        <v>51</v>
      </c>
    </row>
    <row r="44" spans="2:7">
      <c r="B44" s="1">
        <v>1715744</v>
      </c>
      <c r="C44" t="s">
        <v>26</v>
      </c>
      <c r="D44">
        <v>0</v>
      </c>
    </row>
    <row r="45" spans="2:7">
      <c r="B45" s="2" t="s">
        <v>10</v>
      </c>
      <c r="D45">
        <f>SUM(D40:D44)</f>
        <v>20000</v>
      </c>
    </row>
    <row r="47" spans="2:7">
      <c r="B47" s="2" t="s">
        <v>45</v>
      </c>
      <c r="D47" s="4">
        <f>D27+D37+D45</f>
        <v>267300</v>
      </c>
    </row>
    <row r="48" spans="2:7">
      <c r="B48" s="2"/>
      <c r="D48" s="4"/>
    </row>
    <row r="49" spans="2:2">
      <c r="B49" s="1" t="s">
        <v>46</v>
      </c>
    </row>
    <row r="50" spans="2:2">
      <c r="B50" s="2" t="s">
        <v>47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July-Dec 2018</vt:lpstr>
      <vt:lpstr>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2018-02-06T02:11:04Z</dcterms:created>
  <dcterms:modified xsi:type="dcterms:W3CDTF">2018-02-06T03:06:18Z</dcterms:modified>
</cp:coreProperties>
</file>