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900" yWindow="360" windowWidth="24680" windowHeight="19900" activeTab="1"/>
  </bookViews>
  <sheets>
    <sheet name="SUMM" sheetId="1" r:id="rId1"/>
    <sheet name="Admin" sheetId="3" r:id="rId2"/>
    <sheet name="Annual Convention" sheetId="4" r:id="rId3"/>
    <sheet name="Digital Conference" sheetId="5" r:id="rId4"/>
    <sheet name="Leadership Conference" sheetId="6" r:id="rId5"/>
    <sheet name="Advertising" sheetId="7" r:id="rId6"/>
    <sheet name="Non-Operating Income" sheetId="8" r:id="rId7"/>
  </sheets>
  <definedNames>
    <definedName name="_xlnm.Print_Area" localSheetId="1">Admin!$B$1:$I$60</definedName>
    <definedName name="_xlnm.Print_Area" localSheetId="5">Advertising!$B$1:$I$25</definedName>
    <definedName name="_xlnm.Print_Area" localSheetId="2">'Annual Convention'!$B$1:$I$30</definedName>
    <definedName name="_xlnm.Print_Area" localSheetId="3">'Digital Conference'!$B$1:$I$31</definedName>
    <definedName name="_xlnm.Print_Area" localSheetId="4">'Leadership Conference'!$B$1:$I$32</definedName>
    <definedName name="_xlnm.Print_Area" localSheetId="6">'Non-Operating Income'!$B$1:$I$19</definedName>
    <definedName name="_xlnm.Print_Area" localSheetId="0">SUMM!$A:$H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7" i="3" l="1"/>
  <c r="I17" i="3"/>
  <c r="I30" i="5"/>
  <c r="I13" i="5"/>
  <c r="I22" i="7"/>
  <c r="I14" i="7"/>
  <c r="I30" i="6"/>
  <c r="I13" i="6"/>
  <c r="I29" i="4"/>
  <c r="I13" i="4"/>
  <c r="I31" i="5"/>
  <c r="I31" i="6"/>
  <c r="I59" i="3"/>
  <c r="I23" i="7"/>
  <c r="I30" i="4"/>
  <c r="H19" i="1"/>
  <c r="H18" i="1"/>
  <c r="H17" i="1"/>
  <c r="H16" i="1"/>
  <c r="H15" i="1"/>
  <c r="H11" i="1"/>
  <c r="H10" i="1"/>
  <c r="H9" i="1"/>
  <c r="H8" i="1"/>
  <c r="H7" i="1"/>
  <c r="I12" i="8"/>
  <c r="H25" i="1"/>
  <c r="I17" i="8"/>
  <c r="H12" i="1"/>
  <c r="H20" i="1"/>
  <c r="I18" i="8"/>
  <c r="H22" i="1"/>
  <c r="H26" i="1"/>
  <c r="G17" i="8"/>
  <c r="D17" i="8"/>
  <c r="C17" i="8"/>
  <c r="E16" i="8"/>
  <c r="E17" i="8"/>
  <c r="G12" i="8"/>
  <c r="C12" i="8"/>
  <c r="B25" i="1"/>
  <c r="E10" i="8"/>
  <c r="D8" i="8"/>
  <c r="E8" i="8"/>
  <c r="G22" i="7"/>
  <c r="F19" i="1"/>
  <c r="E22" i="7"/>
  <c r="C22" i="7"/>
  <c r="D19" i="7"/>
  <c r="D20" i="7"/>
  <c r="D21" i="7"/>
  <c r="D18" i="7"/>
  <c r="F18" i="7"/>
  <c r="D17" i="7"/>
  <c r="G14" i="7"/>
  <c r="C14" i="7"/>
  <c r="B11" i="1"/>
  <c r="D8" i="7"/>
  <c r="F8" i="7"/>
  <c r="E13" i="7"/>
  <c r="D7" i="7"/>
  <c r="E7" i="7"/>
  <c r="D12" i="7"/>
  <c r="E12" i="7"/>
  <c r="D11" i="7"/>
  <c r="F11" i="7"/>
  <c r="D9" i="7"/>
  <c r="E9" i="7"/>
  <c r="D10" i="7"/>
  <c r="E10" i="7"/>
  <c r="G30" i="6"/>
  <c r="F18" i="1"/>
  <c r="D30" i="6"/>
  <c r="C18" i="1"/>
  <c r="C30" i="6"/>
  <c r="B18" i="1"/>
  <c r="E28" i="6"/>
  <c r="E24" i="6"/>
  <c r="E23" i="6"/>
  <c r="E21" i="6"/>
  <c r="E18" i="6"/>
  <c r="E19" i="6"/>
  <c r="E22" i="6"/>
  <c r="E17" i="6"/>
  <c r="G13" i="6"/>
  <c r="D13" i="6"/>
  <c r="C10" i="1"/>
  <c r="E12" i="6"/>
  <c r="C10" i="6"/>
  <c r="C13" i="6"/>
  <c r="E11" i="6"/>
  <c r="G30" i="5"/>
  <c r="F17" i="1"/>
  <c r="D30" i="5"/>
  <c r="C17" i="1"/>
  <c r="C30" i="5"/>
  <c r="B17" i="1"/>
  <c r="E24" i="5"/>
  <c r="E28" i="5"/>
  <c r="E23" i="5"/>
  <c r="E19" i="5"/>
  <c r="E22" i="5"/>
  <c r="E27" i="5"/>
  <c r="E17" i="5"/>
  <c r="G13" i="5"/>
  <c r="F9" i="1"/>
  <c r="D13" i="5"/>
  <c r="C9" i="1"/>
  <c r="C13" i="5"/>
  <c r="B9" i="1"/>
  <c r="E12" i="5"/>
  <c r="E9" i="5"/>
  <c r="E10" i="5"/>
  <c r="E11" i="5"/>
  <c r="G29" i="4"/>
  <c r="F16" i="1"/>
  <c r="D29" i="4"/>
  <c r="C16" i="1"/>
  <c r="C29" i="4"/>
  <c r="B16" i="1"/>
  <c r="E28" i="4"/>
  <c r="E18" i="4"/>
  <c r="E24" i="4"/>
  <c r="E23" i="4"/>
  <c r="E17" i="4"/>
  <c r="E25" i="4"/>
  <c r="E21" i="4"/>
  <c r="E22" i="4"/>
  <c r="E20" i="4"/>
  <c r="E26" i="4"/>
  <c r="E19" i="4"/>
  <c r="E27" i="4"/>
  <c r="G13" i="4"/>
  <c r="D13" i="4"/>
  <c r="C8" i="1"/>
  <c r="C13" i="4"/>
  <c r="B8" i="1"/>
  <c r="E12" i="4"/>
  <c r="E10" i="4"/>
  <c r="E11" i="4"/>
  <c r="E8" i="4"/>
  <c r="E9" i="4"/>
  <c r="D47" i="3"/>
  <c r="F47" i="3"/>
  <c r="D46" i="3"/>
  <c r="E46" i="3"/>
  <c r="E21" i="3"/>
  <c r="D56" i="3"/>
  <c r="D42" i="3"/>
  <c r="F42" i="3"/>
  <c r="D44" i="3"/>
  <c r="E44" i="3"/>
  <c r="D53" i="3"/>
  <c r="E53" i="3"/>
  <c r="D41" i="3"/>
  <c r="F41" i="3"/>
  <c r="D40" i="3"/>
  <c r="E40" i="3"/>
  <c r="G43" i="3"/>
  <c r="C43" i="3"/>
  <c r="C57" i="3"/>
  <c r="B15" i="1"/>
  <c r="D36" i="3"/>
  <c r="F36" i="3"/>
  <c r="D31" i="3"/>
  <c r="E31" i="3"/>
  <c r="E52" i="3"/>
  <c r="D48" i="3"/>
  <c r="F48" i="3"/>
  <c r="D49" i="3"/>
  <c r="E49" i="3"/>
  <c r="D54" i="3"/>
  <c r="F54" i="3"/>
  <c r="D37" i="3"/>
  <c r="E37" i="3"/>
  <c r="F51" i="3"/>
  <c r="E51" i="3"/>
  <c r="D38" i="3"/>
  <c r="F38" i="3"/>
  <c r="D32" i="3"/>
  <c r="E32" i="3"/>
  <c r="G25" i="3"/>
  <c r="F25" i="3"/>
  <c r="E25" i="3"/>
  <c r="E23" i="3"/>
  <c r="D30" i="3"/>
  <c r="F30" i="3"/>
  <c r="F27" i="3"/>
  <c r="E27" i="3"/>
  <c r="D29" i="3"/>
  <c r="E29" i="3"/>
  <c r="E28" i="3"/>
  <c r="D22" i="3"/>
  <c r="E22" i="3"/>
  <c r="E35" i="3"/>
  <c r="D50" i="3"/>
  <c r="F50" i="3"/>
  <c r="G17" i="3"/>
  <c r="F7" i="1"/>
  <c r="C17" i="3"/>
  <c r="E7" i="3"/>
  <c r="D16" i="3"/>
  <c r="E16" i="3"/>
  <c r="D15" i="3"/>
  <c r="D14" i="3"/>
  <c r="F14" i="3"/>
  <c r="E13" i="3"/>
  <c r="D11" i="3"/>
  <c r="F11" i="3"/>
  <c r="D10" i="3"/>
  <c r="E10" i="3"/>
  <c r="D9" i="3"/>
  <c r="F9" i="3"/>
  <c r="D8" i="3"/>
  <c r="E8" i="3"/>
  <c r="B19" i="1"/>
  <c r="F10" i="1"/>
  <c r="G23" i="7"/>
  <c r="F11" i="1"/>
  <c r="D17" i="1"/>
  <c r="G18" i="8"/>
  <c r="G31" i="6"/>
  <c r="C30" i="4"/>
  <c r="E42" i="3"/>
  <c r="D30" i="4"/>
  <c r="F25" i="1"/>
  <c r="G30" i="4"/>
  <c r="C18" i="8"/>
  <c r="E29" i="4"/>
  <c r="E13" i="4"/>
  <c r="G57" i="3"/>
  <c r="F15" i="1"/>
  <c r="F20" i="1"/>
  <c r="D43" i="3"/>
  <c r="F43" i="3"/>
  <c r="E13" i="5"/>
  <c r="G31" i="5"/>
  <c r="C31" i="6"/>
  <c r="B10" i="1"/>
  <c r="D10" i="1"/>
  <c r="E10" i="6"/>
  <c r="E13" i="6"/>
  <c r="E30" i="6"/>
  <c r="F8" i="8"/>
  <c r="D22" i="7"/>
  <c r="F12" i="7"/>
  <c r="F17" i="7"/>
  <c r="D8" i="1"/>
  <c r="F8" i="3"/>
  <c r="F10" i="3"/>
  <c r="F44" i="3"/>
  <c r="F56" i="3"/>
  <c r="E56" i="3"/>
  <c r="E36" i="3"/>
  <c r="F53" i="3"/>
  <c r="E14" i="3"/>
  <c r="E50" i="3"/>
  <c r="E30" i="3"/>
  <c r="E54" i="3"/>
  <c r="E41" i="3"/>
  <c r="D45" i="3"/>
  <c r="F45" i="3"/>
  <c r="F46" i="3"/>
  <c r="E9" i="3"/>
  <c r="E11" i="3"/>
  <c r="B20" i="1"/>
  <c r="F10" i="7"/>
  <c r="E11" i="7"/>
  <c r="E8" i="7"/>
  <c r="D18" i="1"/>
  <c r="C59" i="3"/>
  <c r="B7" i="1"/>
  <c r="F15" i="3"/>
  <c r="D17" i="3"/>
  <c r="E15" i="3"/>
  <c r="D9" i="1"/>
  <c r="D16" i="1"/>
  <c r="D39" i="3"/>
  <c r="D31" i="6"/>
  <c r="F32" i="3"/>
  <c r="E38" i="3"/>
  <c r="E47" i="3"/>
  <c r="E30" i="5"/>
  <c r="C31" i="5"/>
  <c r="F8" i="1"/>
  <c r="F29" i="3"/>
  <c r="F49" i="3"/>
  <c r="E48" i="3"/>
  <c r="D26" i="3"/>
  <c r="E45" i="3"/>
  <c r="D31" i="5"/>
  <c r="F7" i="7"/>
  <c r="D14" i="7"/>
  <c r="C23" i="7"/>
  <c r="E12" i="8"/>
  <c r="E18" i="8"/>
  <c r="D12" i="8"/>
  <c r="E31" i="5"/>
  <c r="F12" i="1"/>
  <c r="F22" i="1"/>
  <c r="F26" i="1"/>
  <c r="E43" i="3"/>
  <c r="E14" i="7"/>
  <c r="E23" i="7"/>
  <c r="E30" i="4"/>
  <c r="E17" i="3"/>
  <c r="G59" i="3"/>
  <c r="E31" i="6"/>
  <c r="F22" i="7"/>
  <c r="C19" i="1"/>
  <c r="C25" i="1"/>
  <c r="D18" i="8"/>
  <c r="F18" i="8"/>
  <c r="F12" i="8"/>
  <c r="F26" i="3"/>
  <c r="E26" i="3"/>
  <c r="C7" i="1"/>
  <c r="D7" i="1"/>
  <c r="B12" i="1"/>
  <c r="E39" i="3"/>
  <c r="D57" i="3"/>
  <c r="F39" i="3"/>
  <c r="F17" i="3"/>
  <c r="D23" i="7"/>
  <c r="F23" i="7"/>
  <c r="C11" i="1"/>
  <c r="F14" i="7"/>
  <c r="D19" i="1"/>
  <c r="E19" i="1"/>
  <c r="E57" i="3"/>
  <c r="E11" i="1"/>
  <c r="D11" i="1"/>
  <c r="D12" i="1"/>
  <c r="B22" i="1"/>
  <c r="F57" i="3"/>
  <c r="C15" i="1"/>
  <c r="C12" i="1"/>
  <c r="E7" i="1"/>
  <c r="D59" i="3"/>
  <c r="E25" i="1"/>
  <c r="D25" i="1"/>
  <c r="E59" i="3"/>
  <c r="F59" i="3"/>
  <c r="B26" i="1"/>
  <c r="E12" i="1"/>
  <c r="C20" i="1"/>
  <c r="E20" i="1"/>
  <c r="D15" i="1"/>
  <c r="D20" i="1"/>
  <c r="E15" i="1"/>
  <c r="C22" i="1"/>
  <c r="E22" i="1"/>
  <c r="C26" i="1"/>
  <c r="D22" i="1"/>
  <c r="E26" i="1"/>
  <c r="D26" i="1"/>
</calcChain>
</file>

<file path=xl/sharedStrings.xml><?xml version="1.0" encoding="utf-8"?>
<sst xmlns="http://schemas.openxmlformats.org/spreadsheetml/2006/main" count="255" uniqueCount="211">
  <si>
    <t>New labels</t>
  </si>
  <si>
    <t>New labels</t>
  </si>
  <si>
    <t>New labels</t>
  </si>
  <si>
    <t>New labels</t>
  </si>
  <si>
    <t>New labels</t>
  </si>
  <si>
    <t>Change the overall category to "Monetization"?</t>
  </si>
  <si>
    <t>Current Month</t>
  </si>
  <si>
    <t>Prior Year</t>
  </si>
  <si>
    <t>Current Month</t>
  </si>
  <si>
    <t>Prior Year</t>
  </si>
  <si>
    <t>Variance</t>
  </si>
  <si>
    <t>Current Month</t>
  </si>
  <si>
    <t>Prior Year</t>
  </si>
  <si>
    <t>Variance</t>
  </si>
  <si>
    <t>Variance</t>
  </si>
  <si>
    <t>Current Month</t>
  </si>
  <si>
    <t>Prior Year</t>
  </si>
  <si>
    <t>Variance</t>
  </si>
  <si>
    <t>Current Month</t>
  </si>
  <si>
    <t>Prior Year</t>
  </si>
  <si>
    <t>Variance</t>
  </si>
  <si>
    <t>% of</t>
  </si>
  <si>
    <t>Current Month</t>
  </si>
  <si>
    <t>Prior Year</t>
  </si>
  <si>
    <t>% of</t>
  </si>
  <si>
    <t>% of</t>
  </si>
  <si>
    <t>Variance</t>
  </si>
  <si>
    <t>% of</t>
  </si>
  <si>
    <t>Current Month</t>
  </si>
  <si>
    <t>Prior Year</t>
  </si>
  <si>
    <t>% of</t>
  </si>
  <si>
    <t>Variance</t>
  </si>
  <si>
    <t>% of</t>
  </si>
  <si>
    <t>Description</t>
  </si>
  <si>
    <t>Actual</t>
  </si>
  <si>
    <t>Budget</t>
  </si>
  <si>
    <t>Fav/(Unfav)</t>
  </si>
  <si>
    <t>Budget</t>
  </si>
  <si>
    <t>Actual</t>
  </si>
  <si>
    <t>Revenue:</t>
  </si>
  <si>
    <t>Advertising - Print Text Ads</t>
  </si>
  <si>
    <t>Advertising - Print Display Ads</t>
  </si>
  <si>
    <t>% of</t>
  </si>
  <si>
    <t>Description</t>
  </si>
  <si>
    <t>Actual</t>
  </si>
  <si>
    <t>Budget</t>
  </si>
  <si>
    <t>Fav/(Unfav)</t>
  </si>
  <si>
    <t>Budget</t>
  </si>
  <si>
    <t>Actual</t>
  </si>
  <si>
    <t>Revenue:</t>
  </si>
  <si>
    <t>Advertising Income</t>
  </si>
  <si>
    <t>Description</t>
  </si>
  <si>
    <t>Actual</t>
  </si>
  <si>
    <t>Description</t>
  </si>
  <si>
    <t>Actual</t>
  </si>
  <si>
    <t>Budget</t>
  </si>
  <si>
    <t>Fav/(Unfav)</t>
  </si>
  <si>
    <t>Budget</t>
  </si>
  <si>
    <t>Actual</t>
  </si>
  <si>
    <t>Revenue:</t>
  </si>
  <si>
    <t>Event Fees</t>
  </si>
  <si>
    <t>Description</t>
  </si>
  <si>
    <t>Actual</t>
  </si>
  <si>
    <t>Budget</t>
  </si>
  <si>
    <t>Fav/(Unfav)</t>
  </si>
  <si>
    <t>Budget</t>
  </si>
  <si>
    <t>Actual</t>
  </si>
  <si>
    <t>Description</t>
  </si>
  <si>
    <t>Actual</t>
  </si>
  <si>
    <t>Revenue:</t>
  </si>
  <si>
    <t>Budget</t>
  </si>
  <si>
    <t>Fav/(Unfav)</t>
  </si>
  <si>
    <t>Budget</t>
  </si>
  <si>
    <t>Actual</t>
  </si>
  <si>
    <t>Leadership Conference</t>
  </si>
  <si>
    <t>Membership - Application Fees</t>
  </si>
  <si>
    <t>Revenue:</t>
  </si>
  <si>
    <t>Description</t>
  </si>
  <si>
    <t>Actual</t>
  </si>
  <si>
    <t>Budget</t>
  </si>
  <si>
    <t>Fav/(Unfav)</t>
  </si>
  <si>
    <t>Budget</t>
  </si>
  <si>
    <t>Actual</t>
  </si>
  <si>
    <t>Revenue:</t>
  </si>
  <si>
    <t>Advertising Income</t>
  </si>
  <si>
    <t>Membership - Dues - Affiliate</t>
  </si>
  <si>
    <t>Non-Member Registration &amp; Fees</t>
  </si>
  <si>
    <t>Membership - Dues - Associate</t>
  </si>
  <si>
    <t>Member Registration &amp; Fees</t>
  </si>
  <si>
    <t>Budget</t>
  </si>
  <si>
    <t>Fav/(Unfav)</t>
  </si>
  <si>
    <t>Budget</t>
  </si>
  <si>
    <t>Actual</t>
  </si>
  <si>
    <t>Sponsors/Exhibitors</t>
  </si>
  <si>
    <t>Membership - Dues - Regular</t>
  </si>
  <si>
    <t>Revenue:</t>
  </si>
  <si>
    <t>Advertising Income</t>
  </si>
  <si>
    <t>Total Revenue</t>
  </si>
  <si>
    <t>Membership Services - Financial Standards</t>
  </si>
  <si>
    <t>Membership Services - Legal Hotline</t>
  </si>
  <si>
    <t>Sponsor/Exhibitors</t>
  </si>
  <si>
    <t>Sponsors/Exhibitors</t>
  </si>
  <si>
    <t>Total Revenue</t>
  </si>
  <si>
    <t>Admin</t>
  </si>
  <si>
    <t>Total Revenue</t>
  </si>
  <si>
    <t>Interest &amp; Dividends</t>
  </si>
  <si>
    <t>Realized Gain/Loss on Investment</t>
  </si>
  <si>
    <t>Expenses:</t>
  </si>
  <si>
    <t>AV &amp; Internet</t>
  </si>
  <si>
    <t>Total Revenue</t>
  </si>
  <si>
    <t>Registration - Expense</t>
  </si>
  <si>
    <t>Programming - PR &amp; Marketing</t>
  </si>
  <si>
    <t>Meals &amp; Breaks</t>
  </si>
  <si>
    <t>Expenses:</t>
  </si>
  <si>
    <t>Programming - Speaker Expenses</t>
  </si>
  <si>
    <t>Annual Convention</t>
  </si>
  <si>
    <t>Social Events</t>
  </si>
  <si>
    <t>Total Expenses</t>
  </si>
  <si>
    <t/>
  </si>
  <si>
    <t>Expenses:</t>
  </si>
  <si>
    <t>Programming - Supplies</t>
  </si>
  <si>
    <t>Digital Conference</t>
  </si>
  <si>
    <t>Exhibition - Expenses</t>
  </si>
  <si>
    <t>Social Events - Transportation</t>
  </si>
  <si>
    <t>Programming - Website</t>
  </si>
  <si>
    <t>Programming - Postage &amp; Shipping</t>
  </si>
  <si>
    <t>Total Expenses</t>
  </si>
  <si>
    <t>Net Income/Loss</t>
  </si>
  <si>
    <t>Expenses:</t>
  </si>
  <si>
    <t>Advertising</t>
  </si>
  <si>
    <t>Net Income/Loss</t>
  </si>
  <si>
    <t>Rethink or eliminate?</t>
  </si>
  <si>
    <t>Total Expenses</t>
  </si>
  <si>
    <t>Net Income/Loss</t>
  </si>
  <si>
    <t>Job Board</t>
  </si>
  <si>
    <t>Monetization - Miscellaneous</t>
  </si>
  <si>
    <t>Advertising - Digital Newsletter</t>
  </si>
  <si>
    <t>Operations - Miscellaneous</t>
  </si>
  <si>
    <t>Advertising - Digital Website</t>
  </si>
  <si>
    <t>Total Revenue</t>
  </si>
  <si>
    <t>Total Revenue</t>
  </si>
  <si>
    <t>Expenses:</t>
  </si>
  <si>
    <t>Advertising - Credit Card Fees</t>
  </si>
  <si>
    <t>Advertising - Sales Commissions</t>
  </si>
  <si>
    <t>Awards - Editorial - Entry Fees</t>
  </si>
  <si>
    <t>Expenses:</t>
  </si>
  <si>
    <t>Admin</t>
  </si>
  <si>
    <t>Annual Convention</t>
  </si>
  <si>
    <t>Digital Conference</t>
  </si>
  <si>
    <t>Total Revenue</t>
  </si>
  <si>
    <t>Publisher Conference</t>
  </si>
  <si>
    <t>Other</t>
  </si>
  <si>
    <t>Advertising</t>
  </si>
  <si>
    <t>Total Expenses</t>
  </si>
  <si>
    <t>Expenses:</t>
  </si>
  <si>
    <t>Staff - Consultants</t>
  </si>
  <si>
    <t>Awards - Editorial - Miscellaneous</t>
  </si>
  <si>
    <t>Advertising - Tax Liabilities</t>
  </si>
  <si>
    <t>Total Expenses</t>
  </si>
  <si>
    <t>Financials - Bad Debt</t>
  </si>
  <si>
    <t>Financials - Bank Service Charges</t>
  </si>
  <si>
    <t>Net Income/Loss</t>
  </si>
  <si>
    <t>Net Operating Income</t>
  </si>
  <si>
    <t>Board of Directors - Meetings</t>
  </si>
  <si>
    <t>Financials - Bookkeeping</t>
  </si>
  <si>
    <t>Other Income/Expense:</t>
  </si>
  <si>
    <t>Interest and Dividends</t>
  </si>
  <si>
    <t>Awards - Editorial - Prizes</t>
  </si>
  <si>
    <t>Board of Directors - Committees</t>
  </si>
  <si>
    <t>Financials - Credit Card Fees</t>
  </si>
  <si>
    <t>Operations - Depreciation</t>
  </si>
  <si>
    <t>Staff - Design Services</t>
  </si>
  <si>
    <t>Total Expenses</t>
  </si>
  <si>
    <t>Operations - Dues/Licenses/Subscriptions</t>
  </si>
  <si>
    <t>Net Income/Loss</t>
  </si>
  <si>
    <t>Membership Services - Shared Content</t>
  </si>
  <si>
    <t>Staff - Salaries</t>
  </si>
  <si>
    <t>Staff - Benefits</t>
  </si>
  <si>
    <t>Staff - Grant Writers &amp; Researchers</t>
  </si>
  <si>
    <t>Board of Directors - Insurance</t>
  </si>
  <si>
    <t>Financials - Cost of Credit</t>
  </si>
  <si>
    <t>Membership Services - Legal Fees</t>
  </si>
  <si>
    <t>Operations - PR &amp; Marketing</t>
  </si>
  <si>
    <t>Operations - Office Supplies</t>
  </si>
  <si>
    <t>Staff - Part-time Help</t>
  </si>
  <si>
    <t>Operations - Rent &amp; Parking</t>
  </si>
  <si>
    <t>Operations - Postage &amp; Shipping</t>
  </si>
  <si>
    <t>Staff - Travel &amp; Entertainment</t>
  </si>
  <si>
    <t>Awards - Editorial - Admin Fee</t>
  </si>
  <si>
    <t>Operations - Web Development</t>
  </si>
  <si>
    <t>Operations - Web Domain Fees</t>
  </si>
  <si>
    <t>Operations - Web Maintenance</t>
  </si>
  <si>
    <t>Total Expenses</t>
  </si>
  <si>
    <t>Net Ordinary Income</t>
  </si>
  <si>
    <t>Admin Staff-Training</t>
  </si>
  <si>
    <t>Freelance -Contributions</t>
  </si>
  <si>
    <t>Freelane-Commissioned Stories</t>
  </si>
  <si>
    <t>Interest Money Market</t>
  </si>
  <si>
    <t>Operations-IT</t>
  </si>
  <si>
    <t>Programming - Mobile App</t>
  </si>
  <si>
    <t xml:space="preserve">Programming-Mobile App </t>
  </si>
  <si>
    <t>Registration - Adjustments</t>
  </si>
  <si>
    <t>Registration -  Adjustments</t>
  </si>
  <si>
    <t>Registration -  Expense</t>
  </si>
  <si>
    <t>Awards-Editorial -Website</t>
  </si>
  <si>
    <t>Membership-Dues- Other</t>
  </si>
  <si>
    <t>Unrealized Gain/Loss on Investment</t>
  </si>
  <si>
    <t>Sub-Lease Income</t>
  </si>
  <si>
    <t>Annual Budget</t>
  </si>
  <si>
    <t xml:space="preserve">Net Income/Loss </t>
  </si>
  <si>
    <t>AAN 2015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</si>
</sst>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&quot; &quot;;\(&quot;$&quot;#,##0\)"/>
    <numFmt numFmtId="165" formatCode="#,##0&quot; &quot;;\(#,##0\)"/>
  </numFmts>
  <fonts count="18" x14ac:knownFonts="1">
    <font>
      <sz val="10"/>
      <name val="Arial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Arial Bold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 Bold"/>
    </font>
    <font>
      <b/>
      <sz val="10"/>
      <color rgb="FFCC0000"/>
      <name val="Arial"/>
      <family val="2"/>
    </font>
    <font>
      <b/>
      <sz val="10"/>
      <color rgb="FF000000"/>
      <name val="Arial Bold"/>
    </font>
    <font>
      <sz val="10"/>
      <color rgb="FF000000"/>
      <name val="Arial Bold"/>
    </font>
    <font>
      <b/>
      <sz val="10"/>
      <color rgb="FF3C78D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26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2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4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64" fontId="7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2" xfId="0" applyNumberFormat="1" applyFont="1" applyBorder="1" applyAlignment="1">
      <alignment horizontal="right" vertical="center"/>
    </xf>
    <xf numFmtId="10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165" fontId="3" fillId="0" borderId="2" xfId="0" applyNumberFormat="1" applyFont="1" applyBorder="1" applyAlignment="1">
      <alignment vertical="center"/>
    </xf>
    <xf numFmtId="10" fontId="3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vertical="center"/>
    </xf>
    <xf numFmtId="165" fontId="11" fillId="0" borderId="2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vertical="center"/>
    </xf>
    <xf numFmtId="10" fontId="2" fillId="0" borderId="3" xfId="0" applyNumberFormat="1" applyFont="1" applyBorder="1" applyAlignment="1">
      <alignment vertical="center"/>
    </xf>
    <xf numFmtId="10" fontId="3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5" fontId="3" fillId="0" borderId="8" xfId="0" applyNumberFormat="1" applyFont="1" applyBorder="1" applyAlignment="1">
      <alignment vertical="center"/>
    </xf>
    <xf numFmtId="165" fontId="2" fillId="0" borderId="2" xfId="0" applyNumberFormat="1" applyFont="1" applyBorder="1"/>
    <xf numFmtId="0" fontId="9" fillId="0" borderId="1" xfId="0" applyFont="1" applyBorder="1" applyAlignment="1">
      <alignment vertical="center"/>
    </xf>
    <xf numFmtId="165" fontId="2" fillId="0" borderId="4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0" fontId="2" fillId="0" borderId="4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165" fontId="10" fillId="0" borderId="1" xfId="0" applyNumberFormat="1" applyFont="1" applyBorder="1" applyAlignment="1">
      <alignment vertical="center"/>
    </xf>
    <xf numFmtId="0" fontId="2" fillId="0" borderId="2" xfId="0" applyFont="1" applyBorder="1"/>
    <xf numFmtId="0" fontId="2" fillId="0" borderId="1" xfId="0" applyFont="1" applyBorder="1"/>
    <xf numFmtId="165" fontId="2" fillId="0" borderId="1" xfId="0" applyNumberFormat="1" applyFont="1" applyBorder="1"/>
    <xf numFmtId="10" fontId="3" fillId="0" borderId="8" xfId="0" applyNumberFormat="1" applyFont="1" applyBorder="1" applyAlignment="1">
      <alignment vertical="center"/>
    </xf>
    <xf numFmtId="165" fontId="12" fillId="0" borderId="2" xfId="0" applyNumberFormat="1" applyFont="1" applyBorder="1" applyAlignment="1">
      <alignment horizontal="right" vertical="center"/>
    </xf>
    <xf numFmtId="164" fontId="11" fillId="0" borderId="3" xfId="0" applyNumberFormat="1" applyFont="1" applyBorder="1" applyAlignment="1">
      <alignment vertical="center"/>
    </xf>
    <xf numFmtId="165" fontId="11" fillId="0" borderId="5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5" fontId="11" fillId="0" borderId="3" xfId="0" applyNumberFormat="1" applyFont="1" applyBorder="1" applyAlignment="1">
      <alignment vertical="center"/>
    </xf>
    <xf numFmtId="165" fontId="12" fillId="0" borderId="2" xfId="0" applyNumberFormat="1" applyFont="1" applyBorder="1" applyAlignment="1">
      <alignment vertical="center"/>
    </xf>
    <xf numFmtId="10" fontId="12" fillId="0" borderId="2" xfId="0" applyNumberFormat="1" applyFont="1" applyBorder="1" applyAlignment="1">
      <alignment vertical="center"/>
    </xf>
    <xf numFmtId="164" fontId="1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vertical="center"/>
    </xf>
    <xf numFmtId="165" fontId="2" fillId="0" borderId="2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10" fontId="2" fillId="0" borderId="8" xfId="0" applyNumberFormat="1" applyFont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165" fontId="3" fillId="0" borderId="2" xfId="0" applyNumberFormat="1" applyFont="1" applyBorder="1" applyAlignment="1">
      <alignment vertical="center"/>
    </xf>
    <xf numFmtId="0" fontId="0" fillId="0" borderId="0" xfId="0"/>
    <xf numFmtId="0" fontId="0" fillId="0" borderId="0" xfId="0"/>
    <xf numFmtId="3" fontId="0" fillId="0" borderId="0" xfId="0" applyNumberFormat="1"/>
    <xf numFmtId="0" fontId="13" fillId="0" borderId="0" xfId="0" applyFont="1"/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0" xfId="0"/>
    <xf numFmtId="0" fontId="3" fillId="0" borderId="9" xfId="0" applyFont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0" fillId="0" borderId="0" xfId="0"/>
    <xf numFmtId="0" fontId="13" fillId="0" borderId="2" xfId="0" applyFont="1" applyBorder="1" applyAlignment="1">
      <alignment vertical="center"/>
    </xf>
    <xf numFmtId="165" fontId="13" fillId="0" borderId="2" xfId="0" applyNumberFormat="1" applyFont="1" applyBorder="1" applyAlignment="1">
      <alignment horizontal="right" vertical="center"/>
    </xf>
    <xf numFmtId="165" fontId="13" fillId="0" borderId="2" xfId="0" applyNumberFormat="1" applyFont="1" applyBorder="1" applyAlignment="1">
      <alignment vertical="center"/>
    </xf>
    <xf numFmtId="10" fontId="1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65" fontId="2" fillId="0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vertical="center"/>
    </xf>
    <xf numFmtId="165" fontId="15" fillId="0" borderId="2" xfId="0" applyNumberFormat="1" applyFont="1" applyBorder="1" applyAlignment="1">
      <alignment vertical="center"/>
    </xf>
    <xf numFmtId="165" fontId="13" fillId="0" borderId="2" xfId="0" applyNumberFormat="1" applyFont="1" applyFill="1" applyBorder="1" applyAlignment="1">
      <alignment horizontal="right" vertical="center"/>
    </xf>
    <xf numFmtId="165" fontId="13" fillId="0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vertical="center"/>
    </xf>
    <xf numFmtId="3" fontId="13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workbookViewId="0">
      <selection activeCell="G1" sqref="G1:G1048576"/>
    </sheetView>
  </sheetViews>
  <sheetFormatPr baseColWidth="10" defaultColWidth="17.33203125" defaultRowHeight="15.75" customHeight="1" x14ac:dyDescent="0"/>
  <cols>
    <col min="1" max="1" width="27" customWidth="1"/>
    <col min="2" max="4" width="8.83203125" hidden="1" customWidth="1"/>
    <col min="5" max="5" width="10" hidden="1" customWidth="1"/>
    <col min="6" max="6" width="8.83203125" hidden="1" customWidth="1"/>
    <col min="7" max="7" width="2.5" customWidth="1"/>
    <col min="8" max="8" width="19.33203125" style="115" bestFit="1" customWidth="1"/>
  </cols>
  <sheetData>
    <row r="1" spans="1:8" ht="22.5" customHeight="1">
      <c r="A1" s="2" t="s">
        <v>210</v>
      </c>
      <c r="B1" s="2"/>
      <c r="C1" s="2"/>
      <c r="D1" s="2"/>
      <c r="E1" s="2"/>
      <c r="F1" s="2"/>
      <c r="G1" s="2"/>
      <c r="H1" s="2"/>
    </row>
    <row r="2" spans="1:8" ht="22.5" customHeight="1">
      <c r="A2" s="11"/>
      <c r="B2" s="11"/>
      <c r="C2" s="11"/>
      <c r="D2" s="11"/>
      <c r="E2" s="11"/>
      <c r="F2" s="11"/>
      <c r="G2" s="11"/>
      <c r="H2" s="117">
        <v>2015</v>
      </c>
    </row>
    <row r="3" spans="1:8" ht="22.5" customHeight="1">
      <c r="A3" s="14"/>
      <c r="B3" s="15"/>
      <c r="C3" s="18" t="s">
        <v>28</v>
      </c>
      <c r="D3" s="15"/>
      <c r="E3" s="15"/>
      <c r="F3" s="18" t="s">
        <v>29</v>
      </c>
      <c r="G3" s="15"/>
      <c r="H3" s="118" t="s">
        <v>208</v>
      </c>
    </row>
    <row r="4" spans="1:8" ht="22.5" customHeight="1">
      <c r="A4" s="14"/>
      <c r="B4" s="22"/>
      <c r="C4" s="22"/>
      <c r="D4" s="23" t="s">
        <v>31</v>
      </c>
      <c r="E4" s="23" t="s">
        <v>32</v>
      </c>
      <c r="F4" s="24"/>
      <c r="G4" s="25"/>
      <c r="H4" s="26"/>
    </row>
    <row r="5" spans="1:8" ht="22.5" customHeight="1" thickBot="1">
      <c r="A5" s="11" t="s">
        <v>51</v>
      </c>
      <c r="B5" s="44" t="s">
        <v>52</v>
      </c>
      <c r="C5" s="44" t="s">
        <v>89</v>
      </c>
      <c r="D5" s="44" t="s">
        <v>90</v>
      </c>
      <c r="E5" s="44" t="s">
        <v>91</v>
      </c>
      <c r="F5" s="44" t="s">
        <v>92</v>
      </c>
      <c r="G5" s="37"/>
      <c r="H5" s="45"/>
    </row>
    <row r="6" spans="1:8" ht="22.5" customHeight="1">
      <c r="A6" s="11" t="s">
        <v>95</v>
      </c>
      <c r="B6" s="49"/>
      <c r="C6" s="49"/>
      <c r="D6" s="49"/>
      <c r="E6" s="49"/>
      <c r="F6" s="49"/>
      <c r="G6" s="38"/>
      <c r="H6" s="39"/>
    </row>
    <row r="7" spans="1:8" ht="22.5" customHeight="1">
      <c r="A7" s="40" t="s">
        <v>103</v>
      </c>
      <c r="B7" s="41">
        <f>Admin!C17</f>
        <v>10833</v>
      </c>
      <c r="C7" s="41" t="e">
        <f>Admin!D17</f>
        <v>#REF!</v>
      </c>
      <c r="D7" s="41" t="e">
        <f t="shared" ref="D7:D11" si="0">SUM(B7-C7)</f>
        <v>#REF!</v>
      </c>
      <c r="E7" s="55" t="e">
        <f>SUM(B7/C7)</f>
        <v>#REF!</v>
      </c>
      <c r="F7" s="41">
        <f>Admin!G17</f>
        <v>15486</v>
      </c>
      <c r="G7" s="41"/>
      <c r="H7" s="41">
        <f>Admin!I17</f>
        <v>183200</v>
      </c>
    </row>
    <row r="8" spans="1:8" ht="22.5" customHeight="1">
      <c r="A8" s="40" t="s">
        <v>115</v>
      </c>
      <c r="B8" s="41">
        <f>'Annual Convention'!C13</f>
        <v>0</v>
      </c>
      <c r="C8" s="41">
        <f>'Annual Convention'!D13</f>
        <v>0</v>
      </c>
      <c r="D8" s="41">
        <f t="shared" si="0"/>
        <v>0</v>
      </c>
      <c r="E8" s="55">
        <v>0</v>
      </c>
      <c r="F8" s="41">
        <f>'Annual Convention'!G13</f>
        <v>214</v>
      </c>
      <c r="G8" s="40" t="s">
        <v>118</v>
      </c>
      <c r="H8" s="41">
        <f>'Annual Convention'!I13</f>
        <v>92500</v>
      </c>
    </row>
    <row r="9" spans="1:8" ht="22.5" customHeight="1">
      <c r="A9" s="40" t="s">
        <v>121</v>
      </c>
      <c r="B9" s="41">
        <f>'Digital Conference'!C13</f>
        <v>0</v>
      </c>
      <c r="C9" s="41">
        <f>'Digital Conference'!D13</f>
        <v>0</v>
      </c>
      <c r="D9" s="41">
        <f t="shared" si="0"/>
        <v>0</v>
      </c>
      <c r="E9" s="55">
        <v>0</v>
      </c>
      <c r="F9" s="41">
        <f>'Digital Conference'!G13</f>
        <v>175</v>
      </c>
      <c r="G9" s="41"/>
      <c r="H9" s="41">
        <f>'Digital Conference'!I13</f>
        <v>32000</v>
      </c>
    </row>
    <row r="10" spans="1:8" ht="22.5" customHeight="1">
      <c r="A10" s="42" t="s">
        <v>74</v>
      </c>
      <c r="B10" s="41">
        <f>'Leadership Conference'!C13</f>
        <v>2074</v>
      </c>
      <c r="C10" s="41">
        <f>'Leadership Conference'!D13</f>
        <v>0</v>
      </c>
      <c r="D10" s="41">
        <f t="shared" si="0"/>
        <v>2074</v>
      </c>
      <c r="E10" s="55">
        <v>0</v>
      </c>
      <c r="F10" s="41">
        <f>'Leadership Conference'!G13</f>
        <v>7800</v>
      </c>
      <c r="G10" s="41"/>
      <c r="H10" s="41">
        <f>'Leadership Conference'!I13</f>
        <v>14000</v>
      </c>
    </row>
    <row r="11" spans="1:8" ht="22.5" customHeight="1">
      <c r="A11" s="40" t="s">
        <v>129</v>
      </c>
      <c r="B11" s="64">
        <f>Advertising!C14</f>
        <v>12905</v>
      </c>
      <c r="C11" s="64" t="e">
        <f>Advertising!D14</f>
        <v>#REF!</v>
      </c>
      <c r="D11" s="64" t="e">
        <f t="shared" si="0"/>
        <v>#REF!</v>
      </c>
      <c r="E11" s="66" t="e">
        <f t="shared" ref="E11:E12" si="1">SUM(B11/C11)</f>
        <v>#REF!</v>
      </c>
      <c r="F11" s="64">
        <f>Advertising!G14</f>
        <v>172836</v>
      </c>
      <c r="G11" s="41"/>
      <c r="H11" s="64">
        <f>Advertising!I14</f>
        <v>282000</v>
      </c>
    </row>
    <row r="12" spans="1:8" ht="22.5" customHeight="1">
      <c r="A12" s="11" t="s">
        <v>140</v>
      </c>
      <c r="B12" s="61">
        <f t="shared" ref="B12:D12" si="2">SUM(B7:B11)</f>
        <v>25812</v>
      </c>
      <c r="C12" s="61" t="e">
        <f t="shared" si="2"/>
        <v>#REF!</v>
      </c>
      <c r="D12" s="61" t="e">
        <f t="shared" si="2"/>
        <v>#REF!</v>
      </c>
      <c r="E12" s="73" t="e">
        <f t="shared" si="1"/>
        <v>#REF!</v>
      </c>
      <c r="F12" s="61">
        <f>SUM(F7:F11)</f>
        <v>196511</v>
      </c>
      <c r="G12" s="54"/>
      <c r="H12" s="61">
        <f t="shared" ref="H12" si="3">SUM(H7:H11)</f>
        <v>603700</v>
      </c>
    </row>
    <row r="13" spans="1:8" ht="22.5" customHeight="1">
      <c r="A13" s="75"/>
      <c r="B13" s="76"/>
      <c r="C13" s="76"/>
      <c r="D13" s="76"/>
      <c r="E13" s="77"/>
      <c r="F13" s="76"/>
      <c r="G13" s="78"/>
      <c r="H13" s="77"/>
    </row>
    <row r="14" spans="1:8" ht="22.5" customHeight="1">
      <c r="A14" s="11" t="s">
        <v>145</v>
      </c>
      <c r="B14" s="41"/>
      <c r="C14" s="41"/>
      <c r="D14" s="41"/>
      <c r="E14" s="41"/>
      <c r="F14" s="41"/>
      <c r="G14" s="41"/>
      <c r="H14" s="41"/>
    </row>
    <row r="15" spans="1:8" ht="22.5" customHeight="1">
      <c r="A15" s="40" t="s">
        <v>146</v>
      </c>
      <c r="B15" s="41">
        <f>Admin!C57</f>
        <v>23054</v>
      </c>
      <c r="C15" s="41" t="e">
        <f>Admin!D57</f>
        <v>#REF!</v>
      </c>
      <c r="D15" s="41" t="e">
        <f t="shared" ref="D15:D16" si="4">SUM(C15-B15)</f>
        <v>#REF!</v>
      </c>
      <c r="E15" s="55" t="e">
        <f>SUM(B15/C15)</f>
        <v>#REF!</v>
      </c>
      <c r="F15" s="41">
        <f>Admin!G57</f>
        <v>39601</v>
      </c>
      <c r="G15" s="41"/>
      <c r="H15" s="41">
        <f>Admin!I57</f>
        <v>508405</v>
      </c>
    </row>
    <row r="16" spans="1:8" ht="22.5" customHeight="1">
      <c r="A16" s="40" t="s">
        <v>147</v>
      </c>
      <c r="B16" s="41">
        <f>'Annual Convention'!C29</f>
        <v>0</v>
      </c>
      <c r="C16" s="41">
        <f>'Annual Convention'!D29</f>
        <v>0</v>
      </c>
      <c r="D16" s="41">
        <f t="shared" si="4"/>
        <v>0</v>
      </c>
      <c r="E16" s="55">
        <v>0</v>
      </c>
      <c r="F16" s="41">
        <f>'Annual Convention'!G29</f>
        <v>0</v>
      </c>
      <c r="G16" s="41"/>
      <c r="H16" s="41">
        <f>'Annual Convention'!I29</f>
        <v>89800</v>
      </c>
    </row>
    <row r="17" spans="1:8" ht="22.5" customHeight="1">
      <c r="A17" s="40" t="s">
        <v>148</v>
      </c>
      <c r="B17" s="41">
        <f>'Digital Conference'!C30</f>
        <v>0</v>
      </c>
      <c r="C17" s="41">
        <f>'Digital Conference'!D30</f>
        <v>0</v>
      </c>
      <c r="D17" s="41">
        <f>SUM(B17-C17)</f>
        <v>0</v>
      </c>
      <c r="E17" s="55">
        <v>0</v>
      </c>
      <c r="F17" s="41">
        <f>'Digital Conference'!G30</f>
        <v>65</v>
      </c>
      <c r="G17" s="41"/>
      <c r="H17" s="41">
        <f>'Digital Conference'!I30</f>
        <v>20600</v>
      </c>
    </row>
    <row r="18" spans="1:8" ht="22.5" customHeight="1">
      <c r="A18" s="40" t="s">
        <v>150</v>
      </c>
      <c r="B18" s="41">
        <f>'Leadership Conference'!C30</f>
        <v>0</v>
      </c>
      <c r="C18" s="41">
        <f>'Leadership Conference'!D30</f>
        <v>0</v>
      </c>
      <c r="D18" s="41">
        <f t="shared" ref="D18:D19" si="5">SUM(C18-B18)</f>
        <v>0</v>
      </c>
      <c r="E18" s="55">
        <v>0</v>
      </c>
      <c r="F18" s="41">
        <f>'Leadership Conference'!G30</f>
        <v>4812</v>
      </c>
      <c r="G18" s="41"/>
      <c r="H18" s="41">
        <f>'Leadership Conference'!I30</f>
        <v>11625</v>
      </c>
    </row>
    <row r="19" spans="1:8" ht="22.5" customHeight="1">
      <c r="A19" s="40" t="s">
        <v>152</v>
      </c>
      <c r="B19" s="64">
        <f>Advertising!C22</f>
        <v>751</v>
      </c>
      <c r="C19" s="64" t="e">
        <f>Advertising!D22</f>
        <v>#REF!</v>
      </c>
      <c r="D19" s="64" t="e">
        <f t="shared" si="5"/>
        <v>#REF!</v>
      </c>
      <c r="E19" s="66" t="e">
        <f t="shared" ref="E19:E20" si="6">SUM(B19/C19)</f>
        <v>#REF!</v>
      </c>
      <c r="F19" s="64">
        <f>Advertising!G22</f>
        <v>573</v>
      </c>
      <c r="G19" s="41"/>
      <c r="H19" s="64">
        <f>Advertising!I22</f>
        <v>39700</v>
      </c>
    </row>
    <row r="20" spans="1:8" ht="22.5" customHeight="1">
      <c r="A20" s="11" t="s">
        <v>153</v>
      </c>
      <c r="B20" s="61">
        <f t="shared" ref="B20:D20" si="7">SUM(B15:B19)</f>
        <v>23805</v>
      </c>
      <c r="C20" s="61" t="e">
        <f t="shared" si="7"/>
        <v>#REF!</v>
      </c>
      <c r="D20" s="61" t="e">
        <f t="shared" si="7"/>
        <v>#REF!</v>
      </c>
      <c r="E20" s="73" t="e">
        <f t="shared" si="6"/>
        <v>#REF!</v>
      </c>
      <c r="F20" s="61">
        <f>SUM(F15:F19)</f>
        <v>45051</v>
      </c>
      <c r="G20" s="54"/>
      <c r="H20" s="61">
        <f t="shared" ref="H20" si="8">SUM(H15:H19)</f>
        <v>670130</v>
      </c>
    </row>
    <row r="21" spans="1:8" ht="22.5" customHeight="1">
      <c r="A21" s="82"/>
      <c r="B21" s="83"/>
      <c r="C21" s="83"/>
      <c r="D21" s="83"/>
      <c r="E21" s="86"/>
      <c r="F21" s="83"/>
      <c r="G21" s="78"/>
      <c r="H21" s="86"/>
    </row>
    <row r="22" spans="1:8" ht="22.5" customHeight="1">
      <c r="A22" s="11" t="s">
        <v>162</v>
      </c>
      <c r="B22" s="61">
        <f t="shared" ref="B22:C22" si="9">SUM(B12-B20)</f>
        <v>2007</v>
      </c>
      <c r="C22" s="61" t="e">
        <f t="shared" si="9"/>
        <v>#REF!</v>
      </c>
      <c r="D22" s="61" t="e">
        <f>SUM(B22-C22)</f>
        <v>#REF!</v>
      </c>
      <c r="E22" s="73" t="e">
        <f>SUM(B22/C22)</f>
        <v>#REF!</v>
      </c>
      <c r="F22" s="61">
        <f>SUM(F12-F20)</f>
        <v>151460</v>
      </c>
      <c r="G22" s="54"/>
      <c r="H22" s="61">
        <f t="shared" ref="H22" si="10">SUM(H12-H20)</f>
        <v>-66430</v>
      </c>
    </row>
    <row r="23" spans="1:8" ht="22.5" customHeight="1">
      <c r="A23" s="40"/>
      <c r="B23" s="85"/>
      <c r="C23" s="85"/>
      <c r="D23" s="85"/>
      <c r="E23" s="85"/>
      <c r="F23" s="85"/>
      <c r="G23" s="40"/>
      <c r="H23" s="85"/>
    </row>
    <row r="24" spans="1:8" ht="22.5" customHeight="1">
      <c r="A24" s="11" t="s">
        <v>165</v>
      </c>
      <c r="B24" s="41"/>
      <c r="C24" s="41"/>
      <c r="D24" s="41"/>
      <c r="E24" s="41"/>
      <c r="F24" s="41"/>
      <c r="G24" s="41"/>
      <c r="H24" s="41"/>
    </row>
    <row r="25" spans="1:8" ht="22.5" customHeight="1">
      <c r="A25" s="40" t="s">
        <v>166</v>
      </c>
      <c r="B25" s="41">
        <f>'Non-Operating Income'!C12</f>
        <v>2143</v>
      </c>
      <c r="C25" s="41" t="e">
        <f>'Non-Operating Income'!D12</f>
        <v>#REF!</v>
      </c>
      <c r="D25" s="41" t="e">
        <f t="shared" ref="D25:D26" si="11">SUM(B25-C25)</f>
        <v>#REF!</v>
      </c>
      <c r="E25" s="55" t="e">
        <f t="shared" ref="E25:E26" si="12">SUM(B25/C25)</f>
        <v>#REF!</v>
      </c>
      <c r="F25" s="41">
        <f>'Non-Operating Income'!G12</f>
        <v>-1276</v>
      </c>
      <c r="G25" s="41"/>
      <c r="H25" s="41">
        <f>'Non-Operating Income'!I12</f>
        <v>49500</v>
      </c>
    </row>
    <row r="26" spans="1:8" ht="22.5" customHeight="1">
      <c r="A26" s="19" t="s">
        <v>209</v>
      </c>
      <c r="B26" s="61">
        <f t="shared" ref="B26:C26" si="13">SUM(B22+B25)</f>
        <v>4150</v>
      </c>
      <c r="C26" s="61" t="e">
        <f t="shared" si="13"/>
        <v>#REF!</v>
      </c>
      <c r="D26" s="61" t="e">
        <f t="shared" si="11"/>
        <v>#REF!</v>
      </c>
      <c r="E26" s="73" t="e">
        <f t="shared" si="12"/>
        <v>#REF!</v>
      </c>
      <c r="F26" s="61">
        <f>SUM(F22+F25)</f>
        <v>150184</v>
      </c>
      <c r="G26" s="54"/>
      <c r="H26" s="61">
        <f>SUM(H22+H25)</f>
        <v>-16930</v>
      </c>
    </row>
    <row r="29" spans="1:8" ht="15.75" customHeight="1">
      <c r="A29" s="89"/>
      <c r="H29" s="91"/>
    </row>
    <row r="30" spans="1:8" ht="15.75" customHeight="1">
      <c r="H30" s="91"/>
    </row>
    <row r="31" spans="1:8" ht="15.75" customHeight="1">
      <c r="A31" s="92"/>
      <c r="H31" s="91"/>
    </row>
    <row r="32" spans="1:8" ht="15.75" customHeight="1">
      <c r="H32" s="91"/>
    </row>
    <row r="33" spans="1:8" ht="15.75" customHeight="1">
      <c r="A33" s="92"/>
      <c r="H33" s="91"/>
    </row>
    <row r="34" spans="1:8" ht="15.75" customHeight="1">
      <c r="A34" s="92"/>
      <c r="H34" s="91"/>
    </row>
    <row r="35" spans="1:8" ht="15.75" customHeight="1">
      <c r="A35" s="92"/>
      <c r="H35" s="91"/>
    </row>
    <row r="36" spans="1:8" ht="15.75" customHeight="1">
      <c r="A36" s="92"/>
    </row>
    <row r="37" spans="1:8" ht="15.75" customHeight="1">
      <c r="A37" s="92"/>
    </row>
  </sheetData>
  <pageMargins left="0.7" right="0.7" top="0.75" bottom="0.75" header="0.3" footer="0.3"/>
  <pageSetup scale="7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tabSelected="1" topLeftCell="B29" workbookViewId="0">
      <selection activeCell="B64" sqref="B64"/>
    </sheetView>
  </sheetViews>
  <sheetFormatPr baseColWidth="10" defaultColWidth="17.33203125" defaultRowHeight="15.75" customHeight="1" x14ac:dyDescent="0"/>
  <cols>
    <col min="1" max="1" width="48.6640625" customWidth="1"/>
    <col min="2" max="2" width="39.1640625" customWidth="1"/>
    <col min="3" max="3" width="13.83203125" hidden="1" customWidth="1"/>
    <col min="4" max="4" width="10.33203125" hidden="1" customWidth="1"/>
    <col min="5" max="5" width="10" hidden="1" customWidth="1"/>
    <col min="6" max="6" width="10.1640625" hidden="1" customWidth="1"/>
    <col min="7" max="7" width="9.5" hidden="1" customWidth="1"/>
    <col min="8" max="8" width="4.83203125" hidden="1" customWidth="1"/>
    <col min="9" max="9" width="14.5" style="115" bestFit="1" customWidth="1"/>
  </cols>
  <sheetData>
    <row r="1" spans="1:9" ht="22.5" customHeight="1">
      <c r="A1" s="1" t="s">
        <v>0</v>
      </c>
      <c r="B1" s="124" t="s">
        <v>210</v>
      </c>
      <c r="C1" s="125"/>
      <c r="D1" s="125"/>
      <c r="E1" s="125"/>
      <c r="F1" s="125"/>
      <c r="G1" s="125"/>
      <c r="H1" s="125"/>
      <c r="I1" s="125"/>
    </row>
    <row r="2" spans="1:9" ht="22.5" customHeight="1">
      <c r="A2" s="5"/>
      <c r="B2" s="6"/>
      <c r="C2" s="6"/>
      <c r="D2" s="6"/>
      <c r="E2" s="6"/>
      <c r="F2" s="6"/>
      <c r="G2" s="6"/>
      <c r="H2" s="6"/>
      <c r="I2" s="116">
        <v>2015</v>
      </c>
    </row>
    <row r="3" spans="1:9" ht="22.5" customHeight="1">
      <c r="A3" s="10"/>
      <c r="B3" s="9"/>
      <c r="C3" s="9"/>
      <c r="D3" s="6" t="s">
        <v>11</v>
      </c>
      <c r="E3" s="9"/>
      <c r="F3" s="9"/>
      <c r="G3" s="6" t="s">
        <v>12</v>
      </c>
      <c r="H3" s="9"/>
      <c r="I3" s="116" t="s">
        <v>208</v>
      </c>
    </row>
    <row r="4" spans="1:9" ht="22.5" customHeight="1">
      <c r="A4" s="10"/>
      <c r="B4" s="9"/>
      <c r="C4" s="12"/>
      <c r="D4" s="12"/>
      <c r="E4" s="17" t="s">
        <v>14</v>
      </c>
      <c r="F4" s="17" t="s">
        <v>25</v>
      </c>
      <c r="G4" s="20"/>
      <c r="H4" s="21"/>
      <c r="I4" s="27"/>
    </row>
    <row r="5" spans="1:9" ht="22.5" customHeight="1">
      <c r="A5" s="5"/>
      <c r="B5" s="6" t="s">
        <v>61</v>
      </c>
      <c r="C5" s="17" t="s">
        <v>62</v>
      </c>
      <c r="D5" s="17" t="s">
        <v>63</v>
      </c>
      <c r="E5" s="17" t="s">
        <v>64</v>
      </c>
      <c r="F5" s="17" t="s">
        <v>65</v>
      </c>
      <c r="G5" s="17" t="s">
        <v>66</v>
      </c>
      <c r="H5" s="20"/>
      <c r="I5" s="27"/>
    </row>
    <row r="6" spans="1:9" ht="22.5" customHeight="1">
      <c r="A6" s="5"/>
      <c r="B6" s="6" t="s">
        <v>69</v>
      </c>
      <c r="C6" s="28"/>
      <c r="D6" s="28"/>
      <c r="E6" s="28"/>
      <c r="F6" s="28"/>
      <c r="G6" s="28"/>
      <c r="H6" s="28"/>
      <c r="I6" s="34"/>
    </row>
    <row r="7" spans="1:9" ht="22.5" customHeight="1">
      <c r="A7" s="31"/>
      <c r="B7" s="34" t="s">
        <v>144</v>
      </c>
      <c r="C7" s="74">
        <v>0</v>
      </c>
      <c r="D7" s="74">
        <v>0</v>
      </c>
      <c r="E7" s="79">
        <f t="shared" ref="E7:E16" si="0">SUM(C7-D7)</f>
        <v>0</v>
      </c>
      <c r="F7" s="80">
        <v>0</v>
      </c>
      <c r="G7" s="74">
        <v>0</v>
      </c>
      <c r="H7" s="81"/>
      <c r="I7" s="105">
        <v>24500</v>
      </c>
    </row>
    <row r="8" spans="1:9" ht="22.5" customHeight="1">
      <c r="A8" s="31"/>
      <c r="B8" s="34" t="s">
        <v>75</v>
      </c>
      <c r="C8" s="32">
        <v>0</v>
      </c>
      <c r="D8" s="32" t="e">
        <f>SUM(#REF!/12)</f>
        <v>#REF!</v>
      </c>
      <c r="E8" s="16" t="e">
        <f t="shared" si="0"/>
        <v>#REF!</v>
      </c>
      <c r="F8" s="33" t="e">
        <f>SUM(C8/D8)</f>
        <v>#REF!</v>
      </c>
      <c r="G8" s="32">
        <v>0</v>
      </c>
      <c r="H8" s="16"/>
      <c r="I8" s="109">
        <v>700</v>
      </c>
    </row>
    <row r="9" spans="1:9" ht="22.5" customHeight="1">
      <c r="A9" s="31"/>
      <c r="B9" s="34" t="s">
        <v>85</v>
      </c>
      <c r="C9" s="32">
        <v>0</v>
      </c>
      <c r="D9" s="32" t="e">
        <f>SUM(#REF!/12)</f>
        <v>#REF!</v>
      </c>
      <c r="E9" s="16" t="e">
        <f t="shared" si="0"/>
        <v>#REF!</v>
      </c>
      <c r="F9" s="33" t="e">
        <f>SUM(C9/D9)</f>
        <v>#REF!</v>
      </c>
      <c r="G9" s="84">
        <v>0</v>
      </c>
      <c r="H9" s="16"/>
      <c r="I9" s="84">
        <v>2500</v>
      </c>
    </row>
    <row r="10" spans="1:9" ht="22.5" customHeight="1">
      <c r="A10" s="31"/>
      <c r="B10" s="34" t="s">
        <v>87</v>
      </c>
      <c r="C10" s="32">
        <v>371</v>
      </c>
      <c r="D10" s="32" t="e">
        <f>SUM(#REF!/12)</f>
        <v>#REF!</v>
      </c>
      <c r="E10" s="16" t="e">
        <f t="shared" si="0"/>
        <v>#REF!</v>
      </c>
      <c r="F10" s="33" t="e">
        <f>SUM(C10/D10)</f>
        <v>#REF!</v>
      </c>
      <c r="G10" s="58">
        <v>2500</v>
      </c>
      <c r="H10" s="58"/>
      <c r="I10" s="84">
        <v>12000</v>
      </c>
    </row>
    <row r="11" spans="1:9" ht="22.5" customHeight="1">
      <c r="A11" s="31"/>
      <c r="B11" s="34" t="s">
        <v>94</v>
      </c>
      <c r="C11" s="32">
        <v>10462</v>
      </c>
      <c r="D11" s="32" t="e">
        <f>SUM(#REF!/12)</f>
        <v>#REF!</v>
      </c>
      <c r="E11" s="16" t="e">
        <f t="shared" si="0"/>
        <v>#REF!</v>
      </c>
      <c r="F11" s="33" t="e">
        <f>SUM(C11/D11)</f>
        <v>#REF!</v>
      </c>
      <c r="G11" s="32">
        <v>12986</v>
      </c>
      <c r="H11" s="35"/>
      <c r="I11" s="84">
        <v>132500</v>
      </c>
    </row>
    <row r="12" spans="1:9" s="103" customFormat="1" ht="22.5" customHeight="1">
      <c r="A12" s="31"/>
      <c r="B12" s="34" t="s">
        <v>205</v>
      </c>
      <c r="C12" s="84"/>
      <c r="D12" s="84"/>
      <c r="E12" s="58"/>
      <c r="F12" s="33"/>
      <c r="G12" s="84"/>
      <c r="H12" s="35"/>
      <c r="I12" s="84">
        <v>10000</v>
      </c>
    </row>
    <row r="13" spans="1:9" ht="22.5" customHeight="1">
      <c r="A13" s="31"/>
      <c r="B13" s="34" t="s">
        <v>98</v>
      </c>
      <c r="C13" s="32">
        <v>0</v>
      </c>
      <c r="D13" s="32">
        <v>0</v>
      </c>
      <c r="E13" s="16">
        <f t="shared" si="0"/>
        <v>0</v>
      </c>
      <c r="F13" s="33">
        <v>0</v>
      </c>
      <c r="G13" s="32">
        <v>0</v>
      </c>
      <c r="H13" s="35"/>
      <c r="I13" s="84">
        <v>1000</v>
      </c>
    </row>
    <row r="14" spans="1:9" ht="22.5" customHeight="1">
      <c r="A14" s="31"/>
      <c r="B14" s="34" t="s">
        <v>99</v>
      </c>
      <c r="C14" s="32">
        <v>0</v>
      </c>
      <c r="D14" s="32" t="e">
        <f>SUM(#REF!/12)</f>
        <v>#REF!</v>
      </c>
      <c r="E14" s="16" t="e">
        <f t="shared" si="0"/>
        <v>#REF!</v>
      </c>
      <c r="F14" s="33" t="e">
        <f>SUM(C14/D14)</f>
        <v>#REF!</v>
      </c>
      <c r="G14" s="32">
        <v>0</v>
      </c>
      <c r="H14" s="35"/>
      <c r="I14" s="84">
        <v>0</v>
      </c>
    </row>
    <row r="15" spans="1:9" ht="22.5" customHeight="1">
      <c r="A15" s="31"/>
      <c r="B15" s="110" t="s">
        <v>207</v>
      </c>
      <c r="C15" s="32">
        <v>0</v>
      </c>
      <c r="D15" s="32" t="e">
        <f>SUM(#REF!/12)</f>
        <v>#REF!</v>
      </c>
      <c r="E15" s="16" t="e">
        <f t="shared" si="0"/>
        <v>#REF!</v>
      </c>
      <c r="F15" s="33" t="e">
        <f>SUM(C15/D15)</f>
        <v>#REF!</v>
      </c>
      <c r="G15" s="32">
        <v>0</v>
      </c>
      <c r="H15" s="35"/>
      <c r="I15" s="84">
        <v>0</v>
      </c>
    </row>
    <row r="16" spans="1:9" ht="22.5" customHeight="1">
      <c r="A16" s="31"/>
      <c r="B16" s="34" t="s">
        <v>137</v>
      </c>
      <c r="C16" s="84">
        <v>0</v>
      </c>
      <c r="D16" s="84" t="e">
        <f>SUM(#REF!/12)</f>
        <v>#REF!</v>
      </c>
      <c r="E16" s="58" t="e">
        <f t="shared" si="0"/>
        <v>#REF!</v>
      </c>
      <c r="F16" s="33">
        <v>0</v>
      </c>
      <c r="G16" s="84">
        <v>5434</v>
      </c>
      <c r="H16" s="35"/>
      <c r="I16" s="84">
        <v>0</v>
      </c>
    </row>
    <row r="17" spans="1:9" ht="22.5" customHeight="1">
      <c r="A17" s="5"/>
      <c r="B17" s="6" t="s">
        <v>149</v>
      </c>
      <c r="C17" s="46">
        <f>SUM(C7:C15)</f>
        <v>10833</v>
      </c>
      <c r="D17" s="46" t="e">
        <f>SUM(D7:D15)</f>
        <v>#REF!</v>
      </c>
      <c r="E17" s="46" t="e">
        <f>SUM(E7:E15)</f>
        <v>#REF!</v>
      </c>
      <c r="F17" s="56" t="e">
        <f>SUM(C17/D17)</f>
        <v>#REF!</v>
      </c>
      <c r="G17" s="46">
        <f>SUM(G7:G15)</f>
        <v>15486</v>
      </c>
      <c r="H17" s="50"/>
      <c r="I17" s="88">
        <f>SUM(I7:I16)</f>
        <v>183200</v>
      </c>
    </row>
    <row r="18" spans="1:9" ht="22.5" customHeight="1">
      <c r="A18" s="13"/>
      <c r="B18" s="52"/>
      <c r="C18" s="53"/>
      <c r="D18" s="53"/>
      <c r="E18" s="53"/>
      <c r="F18" s="16"/>
      <c r="G18" s="53"/>
      <c r="H18" s="53"/>
      <c r="I18" s="53"/>
    </row>
    <row r="19" spans="1:9" ht="22.5" customHeight="1">
      <c r="A19" s="5"/>
      <c r="B19" s="6" t="s">
        <v>154</v>
      </c>
      <c r="C19" s="46"/>
      <c r="D19" s="46"/>
      <c r="E19" s="46"/>
      <c r="F19" s="46"/>
      <c r="G19" s="46"/>
      <c r="H19" s="46"/>
      <c r="I19" s="111"/>
    </row>
    <row r="20" spans="1:9" s="89" customFormat="1" ht="22.5" customHeight="1">
      <c r="A20" s="93"/>
    </row>
    <row r="21" spans="1:9" ht="22.5" customHeight="1">
      <c r="A21" s="31"/>
      <c r="B21" s="34" t="s">
        <v>188</v>
      </c>
      <c r="C21" s="32">
        <v>0</v>
      </c>
      <c r="D21" s="32">
        <v>0</v>
      </c>
      <c r="E21" s="16">
        <f t="shared" ref="E21:E32" si="1">SUM(D21-C21)</f>
        <v>0</v>
      </c>
      <c r="F21" s="33">
        <v>0</v>
      </c>
      <c r="G21" s="16">
        <v>0</v>
      </c>
      <c r="H21" s="16"/>
      <c r="I21" s="112">
        <v>4500</v>
      </c>
    </row>
    <row r="22" spans="1:9" ht="22.5" customHeight="1">
      <c r="A22" s="31"/>
      <c r="B22" s="34" t="s">
        <v>156</v>
      </c>
      <c r="C22" s="32">
        <v>0</v>
      </c>
      <c r="D22" s="32" t="e">
        <f>SUM(#REF!/12)</f>
        <v>#REF!</v>
      </c>
      <c r="E22" s="16" t="e">
        <f t="shared" si="1"/>
        <v>#REF!</v>
      </c>
      <c r="F22" s="33">
        <v>0</v>
      </c>
      <c r="G22" s="16">
        <v>0</v>
      </c>
      <c r="H22" s="16"/>
      <c r="I22" s="112">
        <v>1500</v>
      </c>
    </row>
    <row r="23" spans="1:9" ht="22.5" customHeight="1">
      <c r="A23" s="31"/>
      <c r="B23" s="34" t="s">
        <v>167</v>
      </c>
      <c r="C23" s="32">
        <v>0</v>
      </c>
      <c r="D23" s="32">
        <v>0</v>
      </c>
      <c r="E23" s="16">
        <f t="shared" si="1"/>
        <v>0</v>
      </c>
      <c r="F23" s="33">
        <v>0</v>
      </c>
      <c r="G23" s="16">
        <v>0</v>
      </c>
      <c r="H23" s="16"/>
      <c r="I23" s="112">
        <v>250</v>
      </c>
    </row>
    <row r="24" spans="1:9" s="100" customFormat="1" ht="22.5" customHeight="1">
      <c r="A24" s="31"/>
      <c r="B24" s="34" t="s">
        <v>204</v>
      </c>
      <c r="C24" s="84"/>
      <c r="D24" s="84"/>
      <c r="E24" s="58"/>
      <c r="F24" s="33"/>
      <c r="G24" s="58"/>
      <c r="H24" s="58"/>
      <c r="I24" s="113">
        <v>3000</v>
      </c>
    </row>
    <row r="25" spans="1:9" ht="22.5" customHeight="1">
      <c r="A25" s="31"/>
      <c r="B25" s="34" t="s">
        <v>168</v>
      </c>
      <c r="C25" s="32">
        <v>0</v>
      </c>
      <c r="D25" s="36">
        <v>1000</v>
      </c>
      <c r="E25" s="16">
        <f t="shared" si="1"/>
        <v>1000</v>
      </c>
      <c r="F25" s="33">
        <f>SUM(C25/D25)</f>
        <v>0</v>
      </c>
      <c r="G25" s="16">
        <f>642+1313</f>
        <v>1955</v>
      </c>
      <c r="H25" s="16"/>
      <c r="I25" s="112">
        <v>2700</v>
      </c>
    </row>
    <row r="26" spans="1:9" ht="22.5" customHeight="1">
      <c r="A26" s="31"/>
      <c r="B26" s="34" t="s">
        <v>179</v>
      </c>
      <c r="C26" s="32">
        <v>219</v>
      </c>
      <c r="D26" s="32" t="e">
        <f>SUM(#REF!/12)</f>
        <v>#REF!</v>
      </c>
      <c r="E26" s="16" t="e">
        <f t="shared" si="1"/>
        <v>#REF!</v>
      </c>
      <c r="F26" s="33" t="e">
        <f>SUM(C26/D26)</f>
        <v>#REF!</v>
      </c>
      <c r="G26" s="16">
        <v>198</v>
      </c>
      <c r="H26" s="16"/>
      <c r="I26" s="112">
        <v>4777</v>
      </c>
    </row>
    <row r="27" spans="1:9" ht="22.5" customHeight="1">
      <c r="A27" s="31"/>
      <c r="B27" s="34" t="s">
        <v>163</v>
      </c>
      <c r="C27" s="32">
        <v>453</v>
      </c>
      <c r="D27" s="32">
        <v>1000</v>
      </c>
      <c r="E27" s="16">
        <f t="shared" si="1"/>
        <v>547</v>
      </c>
      <c r="F27" s="33">
        <f>SUM(C27/D27)</f>
        <v>0.45300000000000001</v>
      </c>
      <c r="G27" s="16">
        <v>159</v>
      </c>
      <c r="H27" s="16"/>
      <c r="I27" s="112">
        <v>37750</v>
      </c>
    </row>
    <row r="28" spans="1:9" ht="22.5" customHeight="1">
      <c r="A28" s="31"/>
      <c r="B28" s="34" t="s">
        <v>159</v>
      </c>
      <c r="C28" s="32">
        <v>0</v>
      </c>
      <c r="D28" s="32">
        <v>0</v>
      </c>
      <c r="E28" s="16">
        <f t="shared" si="1"/>
        <v>0</v>
      </c>
      <c r="F28" s="33">
        <v>0</v>
      </c>
      <c r="G28" s="16">
        <v>0</v>
      </c>
      <c r="H28" s="16"/>
      <c r="I28" s="112">
        <v>15000</v>
      </c>
    </row>
    <row r="29" spans="1:9" ht="22.5" customHeight="1">
      <c r="A29" s="31"/>
      <c r="B29" s="34" t="s">
        <v>160</v>
      </c>
      <c r="C29" s="32">
        <v>236</v>
      </c>
      <c r="D29" s="84" t="e">
        <f>SUM(#REF!/12)</f>
        <v>#REF!</v>
      </c>
      <c r="E29" s="16" t="e">
        <f t="shared" si="1"/>
        <v>#REF!</v>
      </c>
      <c r="F29" s="33" t="e">
        <f>SUM(C29/D29)</f>
        <v>#REF!</v>
      </c>
      <c r="G29" s="16">
        <v>91</v>
      </c>
      <c r="H29" s="16"/>
      <c r="I29" s="112">
        <v>1000</v>
      </c>
    </row>
    <row r="30" spans="1:9" ht="22.5" customHeight="1">
      <c r="A30" s="31"/>
      <c r="B30" s="34" t="s">
        <v>164</v>
      </c>
      <c r="C30" s="32">
        <v>4460</v>
      </c>
      <c r="D30" s="32" t="e">
        <f>SUM(#REF!/12)</f>
        <v>#REF!</v>
      </c>
      <c r="E30" s="16" t="e">
        <f t="shared" si="1"/>
        <v>#REF!</v>
      </c>
      <c r="F30" s="33" t="e">
        <f>SUM(C30/D30)</f>
        <v>#REF!</v>
      </c>
      <c r="G30" s="16">
        <v>1000</v>
      </c>
      <c r="H30" s="16"/>
      <c r="I30" s="112">
        <v>42000</v>
      </c>
    </row>
    <row r="31" spans="1:9" ht="22.5" customHeight="1">
      <c r="A31" s="31"/>
      <c r="B31" s="34" t="s">
        <v>180</v>
      </c>
      <c r="C31" s="32">
        <v>-13397</v>
      </c>
      <c r="D31" s="32" t="e">
        <f>SUM(#REF!/12)</f>
        <v>#REF!</v>
      </c>
      <c r="E31" s="16" t="e">
        <f t="shared" si="1"/>
        <v>#REF!</v>
      </c>
      <c r="F31" s="33">
        <v>0</v>
      </c>
      <c r="G31" s="16">
        <v>1139</v>
      </c>
      <c r="H31" s="16"/>
      <c r="I31" s="112">
        <v>5000</v>
      </c>
    </row>
    <row r="32" spans="1:9" ht="22.5" customHeight="1">
      <c r="A32" s="31"/>
      <c r="B32" s="34" t="s">
        <v>169</v>
      </c>
      <c r="C32" s="32">
        <v>54</v>
      </c>
      <c r="D32" s="32" t="e">
        <f>SUM(#REF!/12)</f>
        <v>#REF!</v>
      </c>
      <c r="E32" s="16" t="e">
        <f t="shared" si="1"/>
        <v>#REF!</v>
      </c>
      <c r="F32" s="33" t="e">
        <f>SUM(C32/D32)</f>
        <v>#REF!</v>
      </c>
      <c r="G32" s="16">
        <v>35</v>
      </c>
      <c r="H32" s="16"/>
      <c r="I32" s="112">
        <v>1000</v>
      </c>
    </row>
    <row r="33" spans="1:9" ht="22.5" customHeight="1">
      <c r="A33" s="31"/>
      <c r="B33" s="94" t="s">
        <v>195</v>
      </c>
      <c r="C33" s="32"/>
      <c r="D33" s="32"/>
      <c r="E33" s="16"/>
      <c r="F33" s="33"/>
      <c r="G33" s="16"/>
      <c r="H33" s="16"/>
      <c r="I33" s="112">
        <v>3000</v>
      </c>
    </row>
    <row r="34" spans="1:9" s="89" customFormat="1" ht="22.5" customHeight="1">
      <c r="A34" s="93"/>
      <c r="B34" s="94" t="s">
        <v>196</v>
      </c>
      <c r="C34" s="84"/>
      <c r="D34" s="84"/>
      <c r="E34" s="58"/>
      <c r="F34" s="33"/>
      <c r="G34" s="58"/>
      <c r="H34" s="58"/>
      <c r="I34" s="112">
        <v>2000</v>
      </c>
    </row>
    <row r="35" spans="1:9" s="89" customFormat="1" ht="22.5" customHeight="1">
      <c r="A35" s="93"/>
      <c r="B35" s="34" t="s">
        <v>98</v>
      </c>
      <c r="C35" s="84">
        <v>0</v>
      </c>
      <c r="D35" s="84">
        <v>0</v>
      </c>
      <c r="E35" s="58">
        <f t="shared" ref="E35:E56" si="2">SUM(D35-C35)</f>
        <v>0</v>
      </c>
      <c r="F35" s="33">
        <v>0</v>
      </c>
      <c r="G35" s="58">
        <v>0</v>
      </c>
      <c r="H35" s="58"/>
      <c r="I35" s="112">
        <v>18000</v>
      </c>
    </row>
    <row r="36" spans="1:9" ht="22.5" customHeight="1">
      <c r="A36" s="31"/>
      <c r="B36" s="34" t="s">
        <v>181</v>
      </c>
      <c r="C36" s="32">
        <v>531</v>
      </c>
      <c r="D36" s="32" t="e">
        <f>SUM(#REF!/12)</f>
        <v>#REF!</v>
      </c>
      <c r="E36" s="16" t="e">
        <f t="shared" si="2"/>
        <v>#REF!</v>
      </c>
      <c r="F36" s="33" t="e">
        <f>SUM(C36/D36)</f>
        <v>#REF!</v>
      </c>
      <c r="G36" s="16">
        <v>0</v>
      </c>
      <c r="H36" s="16"/>
      <c r="I36" s="112">
        <v>12000</v>
      </c>
    </row>
    <row r="37" spans="1:9" ht="22.5" customHeight="1">
      <c r="A37" s="31"/>
      <c r="B37" s="34" t="s">
        <v>175</v>
      </c>
      <c r="C37" s="32">
        <v>0</v>
      </c>
      <c r="D37" s="32" t="e">
        <f>SUM(#REF!/12)</f>
        <v>#REF!</v>
      </c>
      <c r="E37" s="16" t="e">
        <f t="shared" si="2"/>
        <v>#REF!</v>
      </c>
      <c r="F37" s="33">
        <v>0</v>
      </c>
      <c r="G37" s="16">
        <v>0</v>
      </c>
      <c r="H37" s="16"/>
      <c r="I37" s="112">
        <v>5500</v>
      </c>
    </row>
    <row r="38" spans="1:9" ht="22.5" customHeight="1">
      <c r="A38" s="95"/>
      <c r="B38" s="34" t="s">
        <v>170</v>
      </c>
      <c r="C38" s="32">
        <v>147</v>
      </c>
      <c r="D38" s="32" t="e">
        <f>SUM(#REF!/12)</f>
        <v>#REF!</v>
      </c>
      <c r="E38" s="16" t="e">
        <f t="shared" si="2"/>
        <v>#REF!</v>
      </c>
      <c r="F38" s="33" t="e">
        <f>SUM(C38/D38)</f>
        <v>#REF!</v>
      </c>
      <c r="G38" s="16">
        <v>211</v>
      </c>
      <c r="H38" s="16"/>
      <c r="I38" s="112">
        <v>1000</v>
      </c>
    </row>
    <row r="39" spans="1:9" ht="22.5" customHeight="1">
      <c r="A39" s="31"/>
      <c r="B39" s="34" t="s">
        <v>173</v>
      </c>
      <c r="C39" s="32">
        <v>0</v>
      </c>
      <c r="D39" s="32" t="e">
        <f>SUM(#REF!/12)</f>
        <v>#REF!</v>
      </c>
      <c r="E39" s="16" t="e">
        <f t="shared" si="2"/>
        <v>#REF!</v>
      </c>
      <c r="F39" s="33" t="e">
        <f>SUM(C39/D39)</f>
        <v>#REF!</v>
      </c>
      <c r="G39" s="16">
        <v>0</v>
      </c>
      <c r="H39" s="16"/>
      <c r="I39" s="112">
        <v>2400</v>
      </c>
    </row>
    <row r="40" spans="1:9" ht="22.5" customHeight="1">
      <c r="A40" s="31"/>
      <c r="B40" s="34" t="s">
        <v>137</v>
      </c>
      <c r="C40" s="32">
        <v>0</v>
      </c>
      <c r="D40" s="32" t="e">
        <f>SUM(#REF!/12)</f>
        <v>#REF!</v>
      </c>
      <c r="E40" s="16" t="e">
        <f t="shared" si="2"/>
        <v>#REF!</v>
      </c>
      <c r="F40" s="33">
        <v>0</v>
      </c>
      <c r="G40" s="16">
        <v>2615</v>
      </c>
      <c r="H40" s="16"/>
      <c r="I40" s="112">
        <v>500</v>
      </c>
    </row>
    <row r="41" spans="1:9" ht="22.5" customHeight="1">
      <c r="A41" s="31"/>
      <c r="B41" s="34" t="s">
        <v>183</v>
      </c>
      <c r="C41" s="32">
        <v>282</v>
      </c>
      <c r="D41" s="32" t="e">
        <f>SUM(#REF!/12)</f>
        <v>#REF!</v>
      </c>
      <c r="E41" s="16" t="e">
        <f t="shared" si="2"/>
        <v>#REF!</v>
      </c>
      <c r="F41" s="33" t="e">
        <f t="shared" ref="F41:F51" si="3">SUM(C41/D41)</f>
        <v>#REF!</v>
      </c>
      <c r="G41" s="16">
        <v>55</v>
      </c>
      <c r="H41" s="16"/>
      <c r="I41" s="112">
        <v>4000</v>
      </c>
    </row>
    <row r="42" spans="1:9" ht="22.5" customHeight="1">
      <c r="A42" s="31"/>
      <c r="B42" s="34" t="s">
        <v>186</v>
      </c>
      <c r="C42" s="32">
        <v>10</v>
      </c>
      <c r="D42" s="32" t="e">
        <f>SUM(#REF!/12)</f>
        <v>#REF!</v>
      </c>
      <c r="E42" s="16" t="e">
        <f t="shared" si="2"/>
        <v>#REF!</v>
      </c>
      <c r="F42" s="33" t="e">
        <f t="shared" si="3"/>
        <v>#REF!</v>
      </c>
      <c r="G42" s="16">
        <v>30</v>
      </c>
      <c r="H42" s="16"/>
      <c r="I42" s="112">
        <v>1600</v>
      </c>
    </row>
    <row r="43" spans="1:9" ht="22.5" customHeight="1">
      <c r="A43" s="31"/>
      <c r="B43" s="34" t="s">
        <v>182</v>
      </c>
      <c r="C43" s="32">
        <f>90-25</f>
        <v>65</v>
      </c>
      <c r="D43" s="32" t="e">
        <f>SUM(#REF!/12)</f>
        <v>#REF!</v>
      </c>
      <c r="E43" s="16" t="e">
        <f t="shared" si="2"/>
        <v>#REF!</v>
      </c>
      <c r="F43" s="33" t="e">
        <f t="shared" si="3"/>
        <v>#REF!</v>
      </c>
      <c r="G43" s="16">
        <f>225+55+306</f>
        <v>586</v>
      </c>
      <c r="H43" s="16"/>
      <c r="I43" s="112">
        <v>6500</v>
      </c>
    </row>
    <row r="44" spans="1:9" ht="22.5" customHeight="1">
      <c r="A44" s="31"/>
      <c r="B44" s="34" t="s">
        <v>185</v>
      </c>
      <c r="C44" s="32">
        <v>5740</v>
      </c>
      <c r="D44" s="32" t="e">
        <f>SUM(#REF!/12)</f>
        <v>#REF!</v>
      </c>
      <c r="E44" s="16" t="e">
        <f t="shared" si="2"/>
        <v>#REF!</v>
      </c>
      <c r="F44" s="33" t="e">
        <f t="shared" si="3"/>
        <v>#REF!</v>
      </c>
      <c r="G44" s="16">
        <v>5600</v>
      </c>
      <c r="H44" s="16"/>
      <c r="I44" s="112">
        <v>11830</v>
      </c>
    </row>
    <row r="45" spans="1:9" ht="22.5" customHeight="1">
      <c r="A45" s="31"/>
      <c r="B45" s="99" t="s">
        <v>189</v>
      </c>
      <c r="C45" s="32">
        <v>0</v>
      </c>
      <c r="D45" s="32" t="e">
        <f>SUM(#REF!/12)</f>
        <v>#REF!</v>
      </c>
      <c r="E45" s="16" t="e">
        <f t="shared" si="2"/>
        <v>#REF!</v>
      </c>
      <c r="F45" s="33" t="e">
        <f t="shared" si="3"/>
        <v>#REF!</v>
      </c>
      <c r="G45" s="16">
        <v>0</v>
      </c>
      <c r="H45" s="16"/>
      <c r="I45" s="112">
        <v>5000</v>
      </c>
    </row>
    <row r="46" spans="1:9" ht="22.5" customHeight="1">
      <c r="A46" s="31"/>
      <c r="B46" s="99" t="s">
        <v>190</v>
      </c>
      <c r="C46" s="32">
        <v>64</v>
      </c>
      <c r="D46" s="32" t="e">
        <f>SUM(#REF!/12)</f>
        <v>#REF!</v>
      </c>
      <c r="E46" s="16" t="e">
        <f t="shared" si="2"/>
        <v>#REF!</v>
      </c>
      <c r="F46" s="33" t="e">
        <f t="shared" si="3"/>
        <v>#REF!</v>
      </c>
      <c r="G46" s="16">
        <v>37</v>
      </c>
      <c r="H46" s="16"/>
      <c r="I46" s="112">
        <v>1000</v>
      </c>
    </row>
    <row r="47" spans="1:9" ht="22.5" customHeight="1">
      <c r="A47" s="31"/>
      <c r="B47" s="34" t="s">
        <v>191</v>
      </c>
      <c r="C47" s="32">
        <v>300</v>
      </c>
      <c r="D47" s="32" t="e">
        <f>SUM(#REF!/12)</f>
        <v>#REF!</v>
      </c>
      <c r="E47" s="16" t="e">
        <f t="shared" si="2"/>
        <v>#REF!</v>
      </c>
      <c r="F47" s="33" t="e">
        <f t="shared" si="3"/>
        <v>#REF!</v>
      </c>
      <c r="G47" s="16">
        <v>300</v>
      </c>
      <c r="H47" s="16"/>
      <c r="I47" s="112">
        <v>3850</v>
      </c>
    </row>
    <row r="48" spans="1:9" ht="22.5" customHeight="1">
      <c r="A48" s="31"/>
      <c r="B48" s="94" t="s">
        <v>198</v>
      </c>
      <c r="C48" s="32">
        <v>121</v>
      </c>
      <c r="D48" s="32" t="e">
        <f>SUM(#REF!/12)</f>
        <v>#REF!</v>
      </c>
      <c r="E48" s="16" t="e">
        <f t="shared" si="2"/>
        <v>#REF!</v>
      </c>
      <c r="F48" s="33" t="e">
        <f t="shared" si="3"/>
        <v>#REF!</v>
      </c>
      <c r="G48" s="16">
        <v>232</v>
      </c>
      <c r="H48" s="16"/>
      <c r="I48" s="112">
        <v>3800</v>
      </c>
    </row>
    <row r="49" spans="1:9" ht="22.5" customHeight="1">
      <c r="A49" s="31"/>
      <c r="B49" s="34" t="s">
        <v>177</v>
      </c>
      <c r="C49" s="32">
        <v>2672</v>
      </c>
      <c r="D49" s="32" t="e">
        <f>SUM(#REF!/12)</f>
        <v>#REF!</v>
      </c>
      <c r="E49" s="16" t="e">
        <f t="shared" si="2"/>
        <v>#REF!</v>
      </c>
      <c r="F49" s="33" t="e">
        <f t="shared" si="3"/>
        <v>#REF!</v>
      </c>
      <c r="G49" s="16">
        <v>3566</v>
      </c>
      <c r="H49" s="16"/>
      <c r="I49" s="112">
        <v>35948</v>
      </c>
    </row>
    <row r="50" spans="1:9" ht="22.5" customHeight="1">
      <c r="A50" s="31"/>
      <c r="B50" s="34" t="s">
        <v>155</v>
      </c>
      <c r="C50" s="32">
        <v>442</v>
      </c>
      <c r="D50" s="32" t="e">
        <f>SUM(#REF!/12)</f>
        <v>#REF!</v>
      </c>
      <c r="E50" s="16" t="e">
        <f t="shared" si="2"/>
        <v>#REF!</v>
      </c>
      <c r="F50" s="33" t="e">
        <f t="shared" si="3"/>
        <v>#REF!</v>
      </c>
      <c r="G50" s="16">
        <v>0</v>
      </c>
      <c r="H50" s="16"/>
      <c r="I50" s="113">
        <v>27000</v>
      </c>
    </row>
    <row r="51" spans="1:9" ht="22.5" customHeight="1">
      <c r="A51" s="31"/>
      <c r="B51" s="34" t="s">
        <v>171</v>
      </c>
      <c r="C51" s="32">
        <v>0</v>
      </c>
      <c r="D51" s="32">
        <v>125</v>
      </c>
      <c r="E51" s="16">
        <f t="shared" si="2"/>
        <v>125</v>
      </c>
      <c r="F51" s="33">
        <f t="shared" si="3"/>
        <v>0</v>
      </c>
      <c r="G51" s="16">
        <v>0</v>
      </c>
      <c r="H51" s="16"/>
      <c r="I51" s="112">
        <v>1000</v>
      </c>
    </row>
    <row r="52" spans="1:9" ht="22.5" customHeight="1">
      <c r="A52" s="31"/>
      <c r="B52" s="34" t="s">
        <v>178</v>
      </c>
      <c r="C52" s="32">
        <v>0</v>
      </c>
      <c r="D52" s="32">
        <v>1000</v>
      </c>
      <c r="E52" s="16">
        <f t="shared" si="2"/>
        <v>1000</v>
      </c>
      <c r="F52" s="33">
        <v>0</v>
      </c>
      <c r="G52" s="16">
        <v>0</v>
      </c>
      <c r="H52" s="16"/>
      <c r="I52" s="112">
        <v>10000</v>
      </c>
    </row>
    <row r="53" spans="1:9" ht="22.5" customHeight="1">
      <c r="A53" s="87"/>
      <c r="B53" s="34" t="s">
        <v>184</v>
      </c>
      <c r="C53" s="32">
        <v>0</v>
      </c>
      <c r="D53" s="32" t="e">
        <f>SUM(#REF!/12)</f>
        <v>#REF!</v>
      </c>
      <c r="E53" s="16" t="e">
        <f t="shared" si="2"/>
        <v>#REF!</v>
      </c>
      <c r="F53" s="33" t="e">
        <f>SUM(C53/D53)</f>
        <v>#REF!</v>
      </c>
      <c r="G53" s="16">
        <v>0</v>
      </c>
      <c r="H53" s="16"/>
      <c r="I53" s="112">
        <v>0</v>
      </c>
    </row>
    <row r="54" spans="1:9" ht="22.5" customHeight="1">
      <c r="A54" s="87"/>
      <c r="B54" s="34" t="s">
        <v>176</v>
      </c>
      <c r="C54" s="32">
        <v>20655</v>
      </c>
      <c r="D54" s="32" t="e">
        <f>SUM(#REF!/12)</f>
        <v>#REF!</v>
      </c>
      <c r="E54" s="16" t="e">
        <f t="shared" si="2"/>
        <v>#REF!</v>
      </c>
      <c r="F54" s="33" t="e">
        <f>SUM(C54/D54)</f>
        <v>#REF!</v>
      </c>
      <c r="G54" s="16">
        <v>21792</v>
      </c>
      <c r="H54" s="16"/>
      <c r="I54" s="112">
        <v>227000</v>
      </c>
    </row>
    <row r="55" spans="1:9" s="115" customFormat="1" ht="22.5" customHeight="1">
      <c r="A55" s="87"/>
      <c r="B55" s="94" t="s">
        <v>194</v>
      </c>
      <c r="C55" s="88"/>
      <c r="D55" s="88"/>
      <c r="E55" s="88"/>
      <c r="F55" s="88"/>
      <c r="G55" s="88"/>
      <c r="H55" s="88"/>
      <c r="I55" s="113">
        <v>0</v>
      </c>
    </row>
    <row r="56" spans="1:9" ht="22.5" customHeight="1">
      <c r="A56" s="31"/>
      <c r="B56" s="34" t="s">
        <v>187</v>
      </c>
      <c r="C56" s="32">
        <v>0</v>
      </c>
      <c r="D56" s="32" t="e">
        <f>SUM(#REF!/12)</f>
        <v>#REF!</v>
      </c>
      <c r="E56" s="16" t="e">
        <f t="shared" si="2"/>
        <v>#REF!</v>
      </c>
      <c r="F56" s="33" t="e">
        <f>SUM(C56/D56)</f>
        <v>#REF!</v>
      </c>
      <c r="G56" s="16">
        <v>0</v>
      </c>
      <c r="H56" s="16"/>
      <c r="I56" s="112">
        <v>7000</v>
      </c>
    </row>
    <row r="57" spans="1:9" ht="22.5" customHeight="1">
      <c r="A57" s="5"/>
      <c r="B57" s="6" t="s">
        <v>192</v>
      </c>
      <c r="C57" s="46">
        <f>SUM(C21:C56)</f>
        <v>23054</v>
      </c>
      <c r="D57" s="46" t="e">
        <f>SUM(D21:D56)</f>
        <v>#REF!</v>
      </c>
      <c r="E57" s="46" t="e">
        <f>SUM(E21:E56)</f>
        <v>#REF!</v>
      </c>
      <c r="F57" s="56" t="e">
        <f t="shared" ref="F57" si="4">SUM(C57/D57)</f>
        <v>#REF!</v>
      </c>
      <c r="G57" s="46">
        <f>SUM(G21:G56)</f>
        <v>39601</v>
      </c>
      <c r="H57" s="50"/>
      <c r="I57" s="88">
        <f>SUM(I21:I56)</f>
        <v>508405</v>
      </c>
    </row>
    <row r="58" spans="1:9" ht="22.5" customHeight="1">
      <c r="A58" s="13"/>
      <c r="B58" s="43"/>
      <c r="C58" s="16"/>
      <c r="D58" s="16"/>
      <c r="E58" s="16"/>
      <c r="F58" s="33"/>
      <c r="G58" s="16"/>
      <c r="H58" s="53"/>
      <c r="I58" s="58"/>
    </row>
    <row r="59" spans="1:9" ht="22.5" customHeight="1">
      <c r="A59" s="5"/>
      <c r="B59" s="6" t="s">
        <v>193</v>
      </c>
      <c r="C59" s="46">
        <f>SUM(C17-C57)</f>
        <v>-12221</v>
      </c>
      <c r="D59" s="46" t="e">
        <f>SUM(D17-D57)</f>
        <v>#REF!</v>
      </c>
      <c r="E59" s="46" t="e">
        <f>-SUM(D59-C59)</f>
        <v>#REF!</v>
      </c>
      <c r="F59" s="47" t="e">
        <f>SUM(C59/D59)</f>
        <v>#REF!</v>
      </c>
      <c r="G59" s="46">
        <f>SUM(G17-G57)</f>
        <v>-24115</v>
      </c>
      <c r="H59" s="50"/>
      <c r="I59" s="88">
        <f>SUM(I17-I57)</f>
        <v>-325205</v>
      </c>
    </row>
    <row r="60" spans="1:9" ht="22.5" customHeight="1">
      <c r="A60" s="65"/>
      <c r="B60" s="16"/>
      <c r="C60" s="16"/>
      <c r="D60" s="16"/>
      <c r="E60" s="16"/>
      <c r="F60" s="16"/>
      <c r="G60" s="16"/>
      <c r="H60" s="16"/>
      <c r="I60" s="34"/>
    </row>
    <row r="61" spans="1:9" ht="22.5" customHeight="1">
      <c r="A61" s="95"/>
      <c r="B61" s="30"/>
      <c r="C61" s="57"/>
      <c r="D61" s="30"/>
      <c r="E61" s="30"/>
      <c r="F61" s="30"/>
      <c r="G61" s="30"/>
      <c r="H61" s="30"/>
      <c r="I61" s="48"/>
    </row>
  </sheetData>
  <sortState ref="B19:R56">
    <sortCondition ref="B19:B56"/>
  </sortState>
  <mergeCells count="1">
    <mergeCell ref="B1:I1"/>
  </mergeCells>
  <pageMargins left="0.5" right="0" top="0" bottom="0" header="0.3" footer="0.3"/>
  <pageSetup scale="8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opLeftCell="B1" workbookViewId="0">
      <selection activeCell="B1" sqref="B1:I1"/>
    </sheetView>
  </sheetViews>
  <sheetFormatPr baseColWidth="10" defaultColWidth="17.33203125" defaultRowHeight="15.75" customHeight="1" x14ac:dyDescent="0"/>
  <cols>
    <col min="1" max="1" width="46.5" customWidth="1"/>
    <col min="2" max="2" width="31.83203125" customWidth="1"/>
    <col min="3" max="7" width="8.83203125" hidden="1" customWidth="1"/>
    <col min="8" max="8" width="1.83203125" hidden="1" customWidth="1"/>
    <col min="9" max="9" width="14.5" style="115" bestFit="1" customWidth="1"/>
  </cols>
  <sheetData>
    <row r="1" spans="1:9" ht="22.5" customHeight="1">
      <c r="A1" s="1" t="s">
        <v>1</v>
      </c>
      <c r="B1" s="124" t="s">
        <v>210</v>
      </c>
      <c r="C1" s="125"/>
      <c r="D1" s="125"/>
      <c r="E1" s="125"/>
      <c r="F1" s="125"/>
      <c r="G1" s="125"/>
      <c r="H1" s="125"/>
      <c r="I1" s="125"/>
    </row>
    <row r="2" spans="1:9" ht="22.5" customHeight="1">
      <c r="A2" s="4"/>
      <c r="B2" s="6"/>
      <c r="C2" s="6"/>
      <c r="D2" s="6"/>
      <c r="E2" s="6"/>
      <c r="F2" s="6"/>
      <c r="G2" s="6"/>
      <c r="H2" s="6"/>
      <c r="I2" s="116">
        <v>2015</v>
      </c>
    </row>
    <row r="3" spans="1:9" ht="22.5" customHeight="1">
      <c r="A3" s="102"/>
      <c r="B3" s="9"/>
      <c r="C3" s="9"/>
      <c r="D3" s="6" t="s">
        <v>6</v>
      </c>
      <c r="E3" s="9"/>
      <c r="F3" s="9"/>
      <c r="G3" s="6" t="s">
        <v>7</v>
      </c>
      <c r="H3" s="9"/>
      <c r="I3" s="51"/>
    </row>
    <row r="4" spans="1:9" ht="22.5" customHeight="1">
      <c r="A4" s="13"/>
      <c r="B4" s="9"/>
      <c r="C4" s="12"/>
      <c r="D4" s="12"/>
      <c r="E4" s="17" t="s">
        <v>13</v>
      </c>
      <c r="F4" s="17" t="s">
        <v>24</v>
      </c>
      <c r="G4" s="20"/>
      <c r="H4" s="21"/>
      <c r="I4" s="27"/>
    </row>
    <row r="5" spans="1:9" ht="22.5" customHeight="1">
      <c r="A5" s="4"/>
      <c r="B5" s="6" t="s">
        <v>53</v>
      </c>
      <c r="C5" s="17" t="s">
        <v>54</v>
      </c>
      <c r="D5" s="17" t="s">
        <v>55</v>
      </c>
      <c r="E5" s="17" t="s">
        <v>56</v>
      </c>
      <c r="F5" s="17" t="s">
        <v>57</v>
      </c>
      <c r="G5" s="17" t="s">
        <v>58</v>
      </c>
      <c r="H5" s="20"/>
      <c r="I5" s="51" t="s">
        <v>208</v>
      </c>
    </row>
    <row r="6" spans="1:9" ht="22.5" customHeight="1">
      <c r="A6" s="4"/>
      <c r="B6" s="6" t="s">
        <v>59</v>
      </c>
      <c r="C6" s="28"/>
      <c r="D6" s="28"/>
      <c r="E6" s="28"/>
      <c r="F6" s="28"/>
      <c r="G6" s="28"/>
      <c r="H6" s="28"/>
      <c r="I6" s="29"/>
    </row>
    <row r="7" spans="1:9" s="90" customFormat="1" ht="22.5" customHeight="1">
      <c r="A7" s="31"/>
      <c r="B7" s="101"/>
      <c r="C7" s="28"/>
      <c r="D7" s="28"/>
      <c r="E7" s="28"/>
      <c r="F7" s="28"/>
      <c r="G7" s="28"/>
      <c r="H7" s="28"/>
      <c r="I7" s="121"/>
    </row>
    <row r="8" spans="1:9" ht="22.5" customHeight="1">
      <c r="A8" s="31"/>
      <c r="B8" s="96" t="s">
        <v>84</v>
      </c>
      <c r="C8" s="32">
        <v>0</v>
      </c>
      <c r="D8" s="32">
        <v>0</v>
      </c>
      <c r="E8" s="16">
        <f>SUM(C8-D8)</f>
        <v>0</v>
      </c>
      <c r="F8" s="33">
        <v>0</v>
      </c>
      <c r="G8" s="32">
        <v>0</v>
      </c>
      <c r="H8" s="35"/>
      <c r="I8" s="119"/>
    </row>
    <row r="9" spans="1:9" ht="22.5" customHeight="1">
      <c r="A9" s="4"/>
      <c r="B9" s="34" t="s">
        <v>60</v>
      </c>
      <c r="C9" s="32">
        <v>0</v>
      </c>
      <c r="D9" s="32">
        <v>0</v>
      </c>
      <c r="E9" s="16">
        <f>SUM(C9-D9)</f>
        <v>0</v>
      </c>
      <c r="F9" s="33">
        <v>0</v>
      </c>
      <c r="G9" s="32">
        <v>15</v>
      </c>
      <c r="H9" s="35"/>
      <c r="I9" s="119"/>
    </row>
    <row r="10" spans="1:9" ht="22.5" customHeight="1">
      <c r="A10" s="31"/>
      <c r="B10" s="34" t="s">
        <v>88</v>
      </c>
      <c r="C10" s="32">
        <v>0</v>
      </c>
      <c r="D10" s="32">
        <v>0</v>
      </c>
      <c r="E10" s="16">
        <f>SUM(C10-D10)</f>
        <v>0</v>
      </c>
      <c r="F10" s="33">
        <v>0</v>
      </c>
      <c r="G10" s="32">
        <v>199</v>
      </c>
      <c r="H10" s="35"/>
      <c r="I10" s="119">
        <v>50000</v>
      </c>
    </row>
    <row r="11" spans="1:9" ht="22.5" customHeight="1">
      <c r="A11" s="31"/>
      <c r="B11" s="97" t="s">
        <v>86</v>
      </c>
      <c r="C11" s="32">
        <v>0</v>
      </c>
      <c r="D11" s="32">
        <v>0</v>
      </c>
      <c r="E11" s="16">
        <f>SUM(C11-D11)</f>
        <v>0</v>
      </c>
      <c r="F11" s="33">
        <v>0</v>
      </c>
      <c r="G11" s="32">
        <v>0</v>
      </c>
      <c r="H11" s="35"/>
      <c r="I11" s="119">
        <v>2500</v>
      </c>
    </row>
    <row r="12" spans="1:9" ht="22.5" customHeight="1">
      <c r="A12" s="4"/>
      <c r="B12" s="34" t="s">
        <v>93</v>
      </c>
      <c r="C12" s="32">
        <v>0</v>
      </c>
      <c r="D12" s="32">
        <v>0</v>
      </c>
      <c r="E12" s="16">
        <f>SUM(C12-D12)</f>
        <v>0</v>
      </c>
      <c r="F12" s="33">
        <v>0</v>
      </c>
      <c r="G12" s="32">
        <v>0</v>
      </c>
      <c r="H12" s="35"/>
      <c r="I12" s="119">
        <v>40000</v>
      </c>
    </row>
    <row r="13" spans="1:9" ht="22.5" customHeight="1">
      <c r="A13" s="4"/>
      <c r="B13" s="6" t="s">
        <v>97</v>
      </c>
      <c r="C13" s="46">
        <f>SUM(C8:C12)</f>
        <v>0</v>
      </c>
      <c r="D13" s="46">
        <f>SUM(D8:D12)</f>
        <v>0</v>
      </c>
      <c r="E13" s="46">
        <f>SUM(E8:E12)</f>
        <v>0</v>
      </c>
      <c r="F13" s="47">
        <v>0</v>
      </c>
      <c r="G13" s="46">
        <f>SUM(G8:G12)</f>
        <v>214</v>
      </c>
      <c r="H13" s="50"/>
      <c r="I13" s="88">
        <f>SUM(I8:I12)</f>
        <v>92500</v>
      </c>
    </row>
    <row r="14" spans="1:9" ht="22.5" customHeight="1">
      <c r="A14" s="4"/>
      <c r="B14" s="52"/>
      <c r="C14" s="53"/>
      <c r="D14" s="53"/>
      <c r="E14" s="53"/>
      <c r="F14" s="16"/>
      <c r="G14" s="53"/>
      <c r="H14" s="53"/>
      <c r="I14" s="119"/>
    </row>
    <row r="15" spans="1:9" ht="22.5" customHeight="1">
      <c r="A15" s="4"/>
      <c r="B15" s="6" t="s">
        <v>128</v>
      </c>
      <c r="C15" s="50"/>
      <c r="D15" s="50"/>
      <c r="E15" s="50"/>
      <c r="F15" s="46"/>
      <c r="G15" s="50"/>
      <c r="H15" s="50"/>
      <c r="I15" s="108"/>
    </row>
    <row r="16" spans="1:9" s="90" customFormat="1" ht="22.5" customHeight="1">
      <c r="A16" s="31"/>
      <c r="B16" s="8"/>
      <c r="C16" s="50"/>
      <c r="D16" s="50"/>
      <c r="E16" s="50"/>
      <c r="F16" s="88"/>
      <c r="G16" s="50"/>
      <c r="H16" s="50"/>
      <c r="I16" s="108"/>
    </row>
    <row r="17" spans="1:9" ht="22.5" customHeight="1">
      <c r="A17" s="60"/>
      <c r="B17" s="34" t="s">
        <v>108</v>
      </c>
      <c r="C17" s="16">
        <v>0</v>
      </c>
      <c r="D17" s="32">
        <v>0</v>
      </c>
      <c r="E17" s="16">
        <f t="shared" ref="E17:E28" si="0">SUM(D17-C17)</f>
        <v>0</v>
      </c>
      <c r="F17" s="33">
        <v>0</v>
      </c>
      <c r="G17" s="16">
        <v>0</v>
      </c>
      <c r="H17" s="16"/>
      <c r="I17" s="119">
        <v>15000</v>
      </c>
    </row>
    <row r="18" spans="1:9" ht="22.5" customHeight="1">
      <c r="A18" s="31"/>
      <c r="B18" s="34" t="s">
        <v>122</v>
      </c>
      <c r="C18" s="16">
        <v>0</v>
      </c>
      <c r="D18" s="32">
        <v>0</v>
      </c>
      <c r="E18" s="16">
        <f t="shared" si="0"/>
        <v>0</v>
      </c>
      <c r="F18" s="33">
        <v>0</v>
      </c>
      <c r="G18" s="16">
        <v>0</v>
      </c>
      <c r="H18" s="16"/>
      <c r="I18" s="119">
        <v>3800</v>
      </c>
    </row>
    <row r="19" spans="1:9" ht="22.5" customHeight="1">
      <c r="A19" s="93"/>
      <c r="B19" s="34" t="s">
        <v>112</v>
      </c>
      <c r="C19" s="16">
        <v>0</v>
      </c>
      <c r="D19" s="32">
        <v>0</v>
      </c>
      <c r="E19" s="16">
        <f t="shared" si="0"/>
        <v>0</v>
      </c>
      <c r="F19" s="33">
        <v>0</v>
      </c>
      <c r="G19" s="16">
        <v>0</v>
      </c>
      <c r="H19" s="16"/>
      <c r="I19" s="119">
        <v>18000</v>
      </c>
    </row>
    <row r="20" spans="1:9" ht="22.5" customHeight="1">
      <c r="A20" s="31"/>
      <c r="B20" s="94" t="s">
        <v>199</v>
      </c>
      <c r="C20" s="16">
        <v>0</v>
      </c>
      <c r="D20" s="32">
        <v>0</v>
      </c>
      <c r="E20" s="16">
        <f t="shared" si="0"/>
        <v>0</v>
      </c>
      <c r="F20" s="33">
        <v>0</v>
      </c>
      <c r="G20" s="16">
        <v>0</v>
      </c>
      <c r="H20" s="16"/>
      <c r="I20" s="120">
        <v>1000</v>
      </c>
    </row>
    <row r="21" spans="1:9" ht="22.5" customHeight="1">
      <c r="A21" s="63"/>
      <c r="B21" s="34" t="s">
        <v>125</v>
      </c>
      <c r="C21" s="58">
        <v>0</v>
      </c>
      <c r="D21" s="84">
        <v>0</v>
      </c>
      <c r="E21" s="58">
        <f t="shared" si="0"/>
        <v>0</v>
      </c>
      <c r="F21" s="33">
        <v>0</v>
      </c>
      <c r="G21" s="58">
        <v>0</v>
      </c>
      <c r="H21" s="58"/>
      <c r="I21" s="119">
        <v>0</v>
      </c>
    </row>
    <row r="22" spans="1:9" ht="22.5" customHeight="1">
      <c r="A22" s="31"/>
      <c r="B22" s="34" t="s">
        <v>111</v>
      </c>
      <c r="C22" s="16">
        <v>0</v>
      </c>
      <c r="D22" s="32">
        <v>0</v>
      </c>
      <c r="E22" s="16">
        <f t="shared" si="0"/>
        <v>0</v>
      </c>
      <c r="F22" s="33">
        <v>0</v>
      </c>
      <c r="G22" s="16">
        <v>0</v>
      </c>
      <c r="H22" s="16"/>
      <c r="I22" s="119">
        <v>3000</v>
      </c>
    </row>
    <row r="23" spans="1:9" ht="22.5" customHeight="1">
      <c r="A23" s="31"/>
      <c r="B23" s="34" t="s">
        <v>114</v>
      </c>
      <c r="C23" s="16">
        <v>0</v>
      </c>
      <c r="D23" s="32">
        <v>0</v>
      </c>
      <c r="E23" s="16">
        <f t="shared" si="0"/>
        <v>0</v>
      </c>
      <c r="F23" s="33">
        <v>0</v>
      </c>
      <c r="G23" s="16">
        <v>0</v>
      </c>
      <c r="H23" s="16"/>
      <c r="I23" s="119">
        <v>15000</v>
      </c>
    </row>
    <row r="24" spans="1:9" ht="22.5" customHeight="1">
      <c r="A24" s="31"/>
      <c r="B24" s="34" t="s">
        <v>120</v>
      </c>
      <c r="C24" s="16">
        <v>0</v>
      </c>
      <c r="D24" s="32">
        <v>0</v>
      </c>
      <c r="E24" s="16">
        <f t="shared" si="0"/>
        <v>0</v>
      </c>
      <c r="F24" s="33">
        <v>0</v>
      </c>
      <c r="G24" s="16">
        <v>0</v>
      </c>
      <c r="H24" s="16"/>
      <c r="I24" s="119"/>
    </row>
    <row r="25" spans="1:9" ht="22.5" customHeight="1">
      <c r="A25" s="31"/>
      <c r="B25" s="34" t="s">
        <v>201</v>
      </c>
      <c r="C25" s="16">
        <v>0</v>
      </c>
      <c r="D25" s="32">
        <v>0</v>
      </c>
      <c r="E25" s="16">
        <f t="shared" si="0"/>
        <v>0</v>
      </c>
      <c r="F25" s="33">
        <v>0</v>
      </c>
      <c r="G25" s="16">
        <v>0</v>
      </c>
      <c r="H25" s="16"/>
      <c r="I25" s="119">
        <v>10000</v>
      </c>
    </row>
    <row r="26" spans="1:9" ht="22.5" customHeight="1">
      <c r="A26" s="31"/>
      <c r="B26" s="34" t="s">
        <v>110</v>
      </c>
      <c r="C26" s="16">
        <v>0</v>
      </c>
      <c r="D26" s="32">
        <v>0</v>
      </c>
      <c r="E26" s="16">
        <f t="shared" si="0"/>
        <v>0</v>
      </c>
      <c r="F26" s="33">
        <v>0</v>
      </c>
      <c r="G26" s="16">
        <v>0</v>
      </c>
      <c r="H26" s="16"/>
      <c r="I26" s="119">
        <v>0</v>
      </c>
    </row>
    <row r="27" spans="1:9" ht="22.5" customHeight="1">
      <c r="A27" s="31"/>
      <c r="B27" s="48" t="s">
        <v>116</v>
      </c>
      <c r="C27" s="16">
        <v>0</v>
      </c>
      <c r="D27" s="32">
        <v>0</v>
      </c>
      <c r="E27" s="16">
        <f t="shared" si="0"/>
        <v>0</v>
      </c>
      <c r="F27" s="33">
        <v>0</v>
      </c>
      <c r="G27" s="16">
        <v>0</v>
      </c>
      <c r="H27" s="16"/>
      <c r="I27" s="119">
        <v>22000</v>
      </c>
    </row>
    <row r="28" spans="1:9" ht="22.5" customHeight="1">
      <c r="A28" s="31"/>
      <c r="B28" s="34" t="s">
        <v>123</v>
      </c>
      <c r="C28" s="16">
        <v>0</v>
      </c>
      <c r="D28" s="84">
        <v>0</v>
      </c>
      <c r="E28" s="16">
        <f t="shared" si="0"/>
        <v>0</v>
      </c>
      <c r="F28" s="33">
        <v>0</v>
      </c>
      <c r="G28" s="16">
        <v>0</v>
      </c>
      <c r="H28" s="16"/>
      <c r="I28" s="119">
        <v>2000</v>
      </c>
    </row>
    <row r="29" spans="1:9" ht="22.5" customHeight="1">
      <c r="A29" s="4"/>
      <c r="B29" s="6" t="s">
        <v>172</v>
      </c>
      <c r="C29" s="46">
        <f>SUM(C17:C28)</f>
        <v>0</v>
      </c>
      <c r="D29" s="46">
        <f>SUM(D17:D28)</f>
        <v>0</v>
      </c>
      <c r="E29" s="46">
        <f>SUM(E17:E28)</f>
        <v>0</v>
      </c>
      <c r="F29" s="47">
        <v>0</v>
      </c>
      <c r="G29" s="46">
        <f>SUM(G17:G28)</f>
        <v>0</v>
      </c>
      <c r="H29" s="50"/>
      <c r="I29" s="88">
        <f>SUM(I17:I28)</f>
        <v>89800</v>
      </c>
    </row>
    <row r="30" spans="1:9" ht="22.5" customHeight="1">
      <c r="A30" s="4"/>
      <c r="B30" s="6" t="s">
        <v>174</v>
      </c>
      <c r="C30" s="46">
        <f>SUM(C13-C29)</f>
        <v>0</v>
      </c>
      <c r="D30" s="46">
        <f>SUM(D13-D29)</f>
        <v>0</v>
      </c>
      <c r="E30" s="46">
        <f>SUM(E29+E13)</f>
        <v>0</v>
      </c>
      <c r="F30" s="47">
        <v>0</v>
      </c>
      <c r="G30" s="46">
        <f>SUM(G13-G29)</f>
        <v>214</v>
      </c>
      <c r="H30" s="50"/>
      <c r="I30" s="88">
        <f>SUM(I13-I29)</f>
        <v>2700</v>
      </c>
    </row>
    <row r="31" spans="1:9" ht="22.5" customHeight="1">
      <c r="A31" s="4"/>
      <c r="B31" s="5"/>
      <c r="C31" s="67"/>
      <c r="D31" s="67"/>
      <c r="E31" s="67"/>
      <c r="F31" s="68"/>
      <c r="G31" s="67"/>
      <c r="H31" s="69"/>
      <c r="I31" s="7"/>
    </row>
    <row r="32" spans="1:9" ht="22.5" customHeight="1">
      <c r="A32" s="4"/>
      <c r="B32" s="5"/>
      <c r="C32" s="67"/>
      <c r="D32" s="67"/>
      <c r="E32" s="67"/>
      <c r="F32" s="68"/>
      <c r="G32" s="67"/>
      <c r="H32" s="69"/>
      <c r="I32" s="7"/>
    </row>
    <row r="33" spans="1:9" ht="22.5" customHeight="1">
      <c r="A33" s="4"/>
      <c r="B33" s="5"/>
      <c r="C33" s="67"/>
      <c r="D33" s="67"/>
      <c r="E33" s="67"/>
      <c r="F33" s="68"/>
      <c r="G33" s="67"/>
      <c r="H33" s="69"/>
      <c r="I33" s="7"/>
    </row>
    <row r="34" spans="1:9" ht="22.5" customHeight="1">
      <c r="A34" s="4"/>
      <c r="B34" s="5"/>
      <c r="C34" s="67"/>
      <c r="D34" s="67"/>
      <c r="E34" s="67"/>
      <c r="F34" s="68"/>
      <c r="G34" s="67"/>
      <c r="H34" s="69"/>
      <c r="I34" s="7"/>
    </row>
    <row r="35" spans="1:9" ht="22.5" customHeight="1">
      <c r="A35" s="4"/>
      <c r="B35" s="5"/>
      <c r="C35" s="67"/>
      <c r="D35" s="67"/>
      <c r="E35" s="67"/>
      <c r="F35" s="68"/>
      <c r="G35" s="67"/>
      <c r="H35" s="69"/>
      <c r="I35" s="7"/>
    </row>
    <row r="36" spans="1:9" ht="22.5" customHeight="1">
      <c r="A36" s="4"/>
      <c r="B36" s="5"/>
      <c r="C36" s="67"/>
      <c r="D36" s="67"/>
      <c r="E36" s="67"/>
      <c r="F36" s="68"/>
      <c r="G36" s="67"/>
      <c r="H36" s="69"/>
      <c r="I36" s="7"/>
    </row>
    <row r="37" spans="1:9" ht="22.5" customHeight="1">
      <c r="A37" s="4"/>
      <c r="B37" s="5"/>
      <c r="C37" s="67"/>
      <c r="D37" s="67"/>
      <c r="E37" s="67"/>
      <c r="F37" s="68"/>
      <c r="G37" s="67"/>
      <c r="H37" s="69"/>
      <c r="I37" s="7"/>
    </row>
    <row r="38" spans="1:9" ht="22.5" customHeight="1">
      <c r="A38" s="4"/>
      <c r="B38" s="5"/>
      <c r="C38" s="67"/>
      <c r="D38" s="67"/>
      <c r="E38" s="67"/>
      <c r="F38" s="68"/>
      <c r="G38" s="67"/>
      <c r="H38" s="69"/>
      <c r="I38" s="7"/>
    </row>
    <row r="39" spans="1:9" ht="22.5" customHeight="1">
      <c r="A39" s="4"/>
      <c r="B39" s="5"/>
      <c r="C39" s="67"/>
      <c r="D39" s="67"/>
      <c r="E39" s="67"/>
      <c r="F39" s="68"/>
      <c r="G39" s="67"/>
      <c r="H39" s="69"/>
      <c r="I39" s="7"/>
    </row>
    <row r="40" spans="1:9" ht="22.5" customHeight="1">
      <c r="A40" s="4"/>
      <c r="B40" s="5"/>
      <c r="C40" s="67"/>
      <c r="D40" s="67"/>
      <c r="E40" s="67"/>
      <c r="F40" s="68"/>
      <c r="G40" s="67"/>
      <c r="H40" s="69"/>
      <c r="I40" s="7"/>
    </row>
    <row r="41" spans="1:9" ht="22.5" customHeight="1">
      <c r="A41" s="4"/>
      <c r="B41" s="5"/>
      <c r="C41" s="67"/>
      <c r="D41" s="67"/>
      <c r="E41" s="67"/>
      <c r="F41" s="68"/>
      <c r="G41" s="67"/>
      <c r="H41" s="69"/>
      <c r="I41" s="7"/>
    </row>
    <row r="42" spans="1:9" ht="22.5" customHeight="1">
      <c r="A42" s="4"/>
      <c r="B42" s="5"/>
      <c r="C42" s="67"/>
      <c r="D42" s="67"/>
      <c r="E42" s="67"/>
      <c r="F42" s="68"/>
      <c r="G42" s="67"/>
      <c r="H42" s="69"/>
      <c r="I42" s="7"/>
    </row>
    <row r="43" spans="1:9" ht="22.5" customHeight="1">
      <c r="A43" s="4"/>
      <c r="B43" s="5"/>
      <c r="C43" s="67"/>
      <c r="D43" s="67"/>
      <c r="E43" s="67"/>
      <c r="F43" s="68"/>
      <c r="G43" s="67"/>
      <c r="H43" s="69"/>
      <c r="I43" s="7"/>
    </row>
    <row r="44" spans="1:9" ht="22.5" customHeight="1">
      <c r="A44" s="4"/>
      <c r="B44" s="5"/>
      <c r="C44" s="67"/>
      <c r="D44" s="67"/>
      <c r="E44" s="67"/>
      <c r="F44" s="68"/>
      <c r="G44" s="67"/>
      <c r="H44" s="69"/>
      <c r="I44" s="7"/>
    </row>
    <row r="45" spans="1:9" ht="22.5" customHeight="1">
      <c r="A45" s="4"/>
      <c r="B45" s="5"/>
      <c r="C45" s="67"/>
      <c r="D45" s="67"/>
      <c r="E45" s="67"/>
      <c r="F45" s="68"/>
      <c r="G45" s="67"/>
      <c r="H45" s="69"/>
      <c r="I45" s="7"/>
    </row>
    <row r="46" spans="1:9" ht="22.5" customHeight="1">
      <c r="A46" s="4"/>
      <c r="B46" s="5"/>
      <c r="C46" s="67"/>
      <c r="D46" s="67"/>
      <c r="E46" s="67"/>
      <c r="F46" s="68"/>
      <c r="G46" s="67"/>
      <c r="H46" s="69"/>
      <c r="I46" s="7"/>
    </row>
    <row r="47" spans="1:9" ht="22.5" customHeight="1">
      <c r="A47" s="4"/>
      <c r="B47" s="5"/>
      <c r="C47" s="67"/>
      <c r="D47" s="67"/>
      <c r="E47" s="67"/>
      <c r="F47" s="68"/>
      <c r="G47" s="67"/>
      <c r="H47" s="69"/>
      <c r="I47" s="7"/>
    </row>
    <row r="48" spans="1:9" ht="22.5" customHeight="1">
      <c r="A48" s="4"/>
      <c r="B48" s="5"/>
      <c r="C48" s="67"/>
      <c r="D48" s="67"/>
      <c r="E48" s="67"/>
      <c r="F48" s="68"/>
      <c r="G48" s="67"/>
      <c r="H48" s="69"/>
      <c r="I48" s="7"/>
    </row>
    <row r="49" spans="1:9" ht="22.5" customHeight="1">
      <c r="A49" s="4"/>
      <c r="B49" s="5"/>
      <c r="C49" s="67"/>
      <c r="D49" s="67"/>
      <c r="E49" s="67"/>
      <c r="F49" s="68"/>
      <c r="G49" s="67"/>
      <c r="H49" s="69"/>
      <c r="I49" s="7"/>
    </row>
    <row r="50" spans="1:9" ht="22.5" customHeight="1">
      <c r="A50" s="13"/>
      <c r="B50" s="5"/>
      <c r="C50" s="67"/>
      <c r="D50" s="67"/>
      <c r="E50" s="67"/>
      <c r="F50" s="68"/>
      <c r="G50" s="67"/>
      <c r="H50" s="69"/>
      <c r="I50" s="7"/>
    </row>
    <row r="51" spans="1:9" ht="22.5" customHeight="1">
      <c r="A51" s="4"/>
      <c r="B51" s="5"/>
      <c r="C51" s="67"/>
      <c r="D51" s="67"/>
      <c r="E51" s="67"/>
      <c r="F51" s="68"/>
      <c r="G51" s="67"/>
      <c r="H51" s="69"/>
      <c r="I51" s="7"/>
    </row>
    <row r="52" spans="1:9" ht="22.5" customHeight="1">
      <c r="A52" s="65"/>
      <c r="B52" s="5"/>
      <c r="C52" s="67"/>
      <c r="D52" s="67"/>
      <c r="E52" s="67"/>
      <c r="F52" s="68"/>
      <c r="G52" s="67"/>
      <c r="H52" s="69"/>
      <c r="I52" s="7"/>
    </row>
    <row r="53" spans="1:9" ht="22.5" customHeight="1">
      <c r="A53" s="4"/>
      <c r="B53" s="5"/>
      <c r="C53" s="67"/>
      <c r="D53" s="67"/>
      <c r="E53" s="67"/>
      <c r="F53" s="68"/>
      <c r="G53" s="67"/>
      <c r="H53" s="69"/>
      <c r="I53" s="7"/>
    </row>
  </sheetData>
  <sortState ref="B17:N31">
    <sortCondition ref="B17:B31"/>
  </sortState>
  <mergeCells count="1">
    <mergeCell ref="B1:I1"/>
  </mergeCells>
  <pageMargins left="0.5" right="0" top="0" bottom="0" header="0.3" footer="0.3"/>
  <pageSetup scale="8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topLeftCell="B1" workbookViewId="0">
      <selection activeCell="B1" sqref="B1:I1"/>
    </sheetView>
  </sheetViews>
  <sheetFormatPr baseColWidth="10" defaultColWidth="17.33203125" defaultRowHeight="15.75" customHeight="1" x14ac:dyDescent="0"/>
  <cols>
    <col min="1" max="1" width="48.6640625" customWidth="1"/>
    <col min="2" max="2" width="32.5" customWidth="1"/>
    <col min="3" max="7" width="8.83203125" hidden="1" customWidth="1"/>
    <col min="8" max="8" width="2.6640625" hidden="1" customWidth="1"/>
    <col min="9" max="9" width="14.5" style="115" bestFit="1" customWidth="1"/>
  </cols>
  <sheetData>
    <row r="1" spans="1:9" ht="22.5" customHeight="1">
      <c r="A1" s="1" t="s">
        <v>2</v>
      </c>
      <c r="B1" s="124" t="s">
        <v>210</v>
      </c>
      <c r="C1" s="125"/>
      <c r="D1" s="125"/>
      <c r="E1" s="125"/>
      <c r="F1" s="125"/>
      <c r="G1" s="125"/>
      <c r="H1" s="125"/>
      <c r="I1" s="125"/>
    </row>
    <row r="2" spans="1:9" ht="22.5" customHeight="1">
      <c r="A2" s="5"/>
      <c r="B2" s="6"/>
      <c r="C2" s="6"/>
      <c r="D2" s="6"/>
      <c r="E2" s="6"/>
      <c r="F2" s="6"/>
      <c r="G2" s="6"/>
      <c r="H2" s="6"/>
      <c r="I2" s="116">
        <v>2015</v>
      </c>
    </row>
    <row r="3" spans="1:9" ht="22.5" customHeight="1">
      <c r="A3" s="102"/>
      <c r="B3" s="9"/>
      <c r="C3" s="9"/>
      <c r="D3" s="6" t="s">
        <v>18</v>
      </c>
      <c r="E3" s="9"/>
      <c r="F3" s="9"/>
      <c r="G3" s="6" t="s">
        <v>19</v>
      </c>
      <c r="H3" s="9"/>
      <c r="I3" s="51" t="s">
        <v>208</v>
      </c>
    </row>
    <row r="4" spans="1:9" ht="22.5" customHeight="1">
      <c r="A4" s="102"/>
      <c r="B4" s="9"/>
      <c r="C4" s="12"/>
      <c r="D4" s="12"/>
      <c r="E4" s="17" t="s">
        <v>20</v>
      </c>
      <c r="F4" s="17" t="s">
        <v>42</v>
      </c>
      <c r="G4" s="20"/>
      <c r="H4" s="21"/>
      <c r="I4" s="27"/>
    </row>
    <row r="5" spans="1:9" ht="22.5" customHeight="1">
      <c r="A5" s="5"/>
      <c r="B5" s="6" t="s">
        <v>43</v>
      </c>
      <c r="C5" s="17" t="s">
        <v>44</v>
      </c>
      <c r="D5" s="17" t="s">
        <v>45</v>
      </c>
      <c r="E5" s="17" t="s">
        <v>46</v>
      </c>
      <c r="F5" s="17" t="s">
        <v>47</v>
      </c>
      <c r="G5" s="17" t="s">
        <v>48</v>
      </c>
      <c r="H5" s="20"/>
      <c r="I5" s="27"/>
    </row>
    <row r="6" spans="1:9" ht="22.5" customHeight="1">
      <c r="A6" s="5"/>
      <c r="B6" s="6" t="s">
        <v>49</v>
      </c>
      <c r="C6" s="28"/>
      <c r="D6" s="28"/>
      <c r="E6" s="28"/>
      <c r="F6" s="28"/>
      <c r="G6" s="28"/>
      <c r="H6" s="28"/>
      <c r="I6" s="29"/>
    </row>
    <row r="7" spans="1:9" ht="10.5" customHeight="1">
      <c r="A7" s="31"/>
      <c r="B7" s="30"/>
      <c r="C7" s="32"/>
      <c r="D7" s="32"/>
      <c r="E7" s="16"/>
      <c r="F7" s="33"/>
      <c r="G7" s="32"/>
      <c r="H7" s="35"/>
      <c r="I7" s="33"/>
    </row>
    <row r="8" spans="1:9" ht="22.5" customHeight="1">
      <c r="A8" s="31"/>
      <c r="B8" s="34" t="s">
        <v>50</v>
      </c>
      <c r="C8" s="32"/>
      <c r="D8" s="32"/>
      <c r="E8" s="16"/>
      <c r="F8" s="33"/>
      <c r="G8" s="32"/>
      <c r="H8" s="35"/>
      <c r="I8" s="122"/>
    </row>
    <row r="9" spans="1:9" ht="22.5" customHeight="1">
      <c r="A9" s="31"/>
      <c r="B9" s="34" t="s">
        <v>60</v>
      </c>
      <c r="C9" s="32">
        <v>0</v>
      </c>
      <c r="D9" s="32">
        <v>0</v>
      </c>
      <c r="E9" s="16">
        <f>SUM(C9-D9)</f>
        <v>0</v>
      </c>
      <c r="F9" s="33">
        <v>0</v>
      </c>
      <c r="G9" s="32">
        <v>0</v>
      </c>
      <c r="H9" s="35"/>
      <c r="I9" s="119">
        <v>0</v>
      </c>
    </row>
    <row r="10" spans="1:9" ht="22.5" customHeight="1">
      <c r="A10" s="31"/>
      <c r="B10" s="34" t="s">
        <v>88</v>
      </c>
      <c r="C10" s="32">
        <v>0</v>
      </c>
      <c r="D10" s="32">
        <v>0</v>
      </c>
      <c r="E10" s="16">
        <f>SUM(C10-D10)</f>
        <v>0</v>
      </c>
      <c r="F10" s="33">
        <v>0</v>
      </c>
      <c r="G10" s="32">
        <v>175</v>
      </c>
      <c r="H10" s="35"/>
      <c r="I10" s="119">
        <v>18000</v>
      </c>
    </row>
    <row r="11" spans="1:9" ht="22.5" customHeight="1">
      <c r="A11" s="31"/>
      <c r="B11" s="98" t="s">
        <v>86</v>
      </c>
      <c r="C11" s="32">
        <v>0</v>
      </c>
      <c r="D11" s="32">
        <v>0</v>
      </c>
      <c r="E11" s="16">
        <f>SUM(C11-D11)</f>
        <v>0</v>
      </c>
      <c r="F11" s="33">
        <v>0</v>
      </c>
      <c r="G11" s="32">
        <v>0</v>
      </c>
      <c r="H11" s="35"/>
      <c r="I11" s="119">
        <v>2000</v>
      </c>
    </row>
    <row r="12" spans="1:9" ht="22.5" customHeight="1">
      <c r="A12" s="4"/>
      <c r="B12" s="30" t="s">
        <v>101</v>
      </c>
      <c r="C12" s="32">
        <v>0</v>
      </c>
      <c r="D12" s="32">
        <v>0</v>
      </c>
      <c r="E12" s="16">
        <f>SUM(C12-D12)</f>
        <v>0</v>
      </c>
      <c r="F12" s="33">
        <v>0</v>
      </c>
      <c r="G12" s="32">
        <v>0</v>
      </c>
      <c r="H12" s="35"/>
      <c r="I12" s="119">
        <v>12000</v>
      </c>
    </row>
    <row r="13" spans="1:9" ht="22.5" customHeight="1">
      <c r="A13" s="4"/>
      <c r="B13" s="6" t="s">
        <v>104</v>
      </c>
      <c r="C13" s="46">
        <f t="shared" ref="C13:E13" si="0">SUM(C9:C12)</f>
        <v>0</v>
      </c>
      <c r="D13" s="46">
        <f t="shared" si="0"/>
        <v>0</v>
      </c>
      <c r="E13" s="46">
        <f t="shared" si="0"/>
        <v>0</v>
      </c>
      <c r="F13" s="47">
        <v>0</v>
      </c>
      <c r="G13" s="46">
        <f>SUM(G9:G12)</f>
        <v>175</v>
      </c>
      <c r="H13" s="50"/>
      <c r="I13" s="88">
        <f t="shared" ref="I13" si="1">SUM(I9:I12)</f>
        <v>32000</v>
      </c>
    </row>
    <row r="14" spans="1:9" ht="22.5" customHeight="1">
      <c r="A14" s="31"/>
      <c r="B14" s="52"/>
      <c r="C14" s="53"/>
      <c r="D14" s="53"/>
      <c r="E14" s="53"/>
      <c r="F14" s="16"/>
      <c r="G14" s="53"/>
      <c r="H14" s="53"/>
      <c r="I14" s="119"/>
    </row>
    <row r="15" spans="1:9" ht="22.5" customHeight="1">
      <c r="A15" s="4"/>
      <c r="B15" s="6" t="s">
        <v>107</v>
      </c>
      <c r="C15" s="50"/>
      <c r="D15" s="50"/>
      <c r="E15" s="50"/>
      <c r="F15" s="46"/>
      <c r="G15" s="50"/>
      <c r="H15" s="50"/>
      <c r="I15" s="108"/>
    </row>
    <row r="16" spans="1:9" ht="22.5" customHeight="1">
      <c r="A16" s="31"/>
      <c r="B16" s="30"/>
      <c r="C16" s="30"/>
      <c r="D16" s="30"/>
      <c r="E16" s="30"/>
      <c r="F16" s="30"/>
      <c r="G16" s="30"/>
      <c r="H16" s="30"/>
      <c r="I16" s="119"/>
    </row>
    <row r="17" spans="1:9" ht="22.5" customHeight="1">
      <c r="A17" s="31"/>
      <c r="B17" s="34" t="s">
        <v>108</v>
      </c>
      <c r="C17" s="16">
        <v>0</v>
      </c>
      <c r="D17" s="16">
        <v>0</v>
      </c>
      <c r="E17" s="16">
        <f>SUM(D17-C17)</f>
        <v>0</v>
      </c>
      <c r="F17" s="33">
        <v>0</v>
      </c>
      <c r="G17" s="16">
        <v>0</v>
      </c>
      <c r="H17" s="16"/>
      <c r="I17" s="119">
        <v>4000</v>
      </c>
    </row>
    <row r="18" spans="1:9" ht="22.5" customHeight="1">
      <c r="A18" s="31"/>
      <c r="B18" s="34" t="s">
        <v>122</v>
      </c>
      <c r="C18" s="16"/>
      <c r="D18" s="16"/>
      <c r="E18" s="16"/>
      <c r="F18" s="33"/>
      <c r="G18" s="16"/>
      <c r="H18" s="16"/>
      <c r="I18" s="119">
        <v>0</v>
      </c>
    </row>
    <row r="19" spans="1:9" ht="22.5" customHeight="1">
      <c r="A19" s="31"/>
      <c r="B19" s="34" t="s">
        <v>112</v>
      </c>
      <c r="C19" s="16">
        <v>0</v>
      </c>
      <c r="D19" s="16">
        <v>0</v>
      </c>
      <c r="E19" s="16">
        <f>SUM(D19-C19)</f>
        <v>0</v>
      </c>
      <c r="F19" s="33">
        <v>0</v>
      </c>
      <c r="G19" s="16">
        <v>65</v>
      </c>
      <c r="H19" s="16"/>
      <c r="I19" s="119">
        <v>7000</v>
      </c>
    </row>
    <row r="20" spans="1:9" s="90" customFormat="1" ht="22.5" customHeight="1">
      <c r="A20" s="31"/>
      <c r="B20" s="34" t="s">
        <v>199</v>
      </c>
      <c r="C20" s="58"/>
      <c r="D20" s="58"/>
      <c r="E20" s="58"/>
      <c r="F20" s="33"/>
      <c r="G20" s="58"/>
      <c r="H20" s="58"/>
      <c r="I20" s="119">
        <v>0</v>
      </c>
    </row>
    <row r="21" spans="1:9" s="90" customFormat="1" ht="22.5" customHeight="1">
      <c r="A21" s="31"/>
      <c r="B21" s="34" t="s">
        <v>125</v>
      </c>
      <c r="C21" s="58"/>
      <c r="D21" s="58"/>
      <c r="E21" s="58"/>
      <c r="F21" s="33"/>
      <c r="G21" s="58"/>
      <c r="H21" s="58"/>
      <c r="I21" s="119">
        <v>0</v>
      </c>
    </row>
    <row r="22" spans="1:9" ht="22.5" customHeight="1">
      <c r="A22" s="31"/>
      <c r="B22" s="34" t="s">
        <v>111</v>
      </c>
      <c r="C22" s="16">
        <v>0</v>
      </c>
      <c r="D22" s="16">
        <v>0</v>
      </c>
      <c r="E22" s="16">
        <f>SUM(D22-C22)</f>
        <v>0</v>
      </c>
      <c r="F22" s="33">
        <v>0</v>
      </c>
      <c r="G22" s="16">
        <v>0</v>
      </c>
      <c r="H22" s="16"/>
      <c r="I22" s="119">
        <v>500</v>
      </c>
    </row>
    <row r="23" spans="1:9" ht="22.5" customHeight="1">
      <c r="A23" s="31"/>
      <c r="B23" s="34" t="s">
        <v>114</v>
      </c>
      <c r="C23" s="16">
        <v>0</v>
      </c>
      <c r="D23" s="16">
        <v>0</v>
      </c>
      <c r="E23" s="16">
        <f>SUM(D23-C23)</f>
        <v>0</v>
      </c>
      <c r="F23" s="33">
        <v>0</v>
      </c>
      <c r="G23" s="16">
        <v>0</v>
      </c>
      <c r="H23" s="16"/>
      <c r="I23" s="119">
        <v>4000</v>
      </c>
    </row>
    <row r="24" spans="1:9" ht="22.5" customHeight="1">
      <c r="A24" s="31"/>
      <c r="B24" s="34" t="s">
        <v>120</v>
      </c>
      <c r="C24" s="16">
        <v>0</v>
      </c>
      <c r="D24" s="16">
        <v>0</v>
      </c>
      <c r="E24" s="16">
        <f>SUM(D24-C24)</f>
        <v>0</v>
      </c>
      <c r="F24" s="33">
        <v>0</v>
      </c>
      <c r="G24" s="16">
        <v>0</v>
      </c>
      <c r="H24" s="16"/>
      <c r="I24" s="119">
        <v>100</v>
      </c>
    </row>
    <row r="25" spans="1:9" ht="22.5" customHeight="1">
      <c r="A25" s="31"/>
      <c r="B25" s="34" t="s">
        <v>124</v>
      </c>
      <c r="C25" s="16"/>
      <c r="D25" s="16"/>
      <c r="E25" s="16"/>
      <c r="F25" s="33"/>
      <c r="G25" s="16"/>
      <c r="H25" s="16"/>
      <c r="I25" s="119">
        <v>0</v>
      </c>
    </row>
    <row r="26" spans="1:9" ht="22.5" customHeight="1">
      <c r="A26" s="31"/>
      <c r="B26" s="34" t="s">
        <v>201</v>
      </c>
      <c r="C26" s="16"/>
      <c r="D26" s="16"/>
      <c r="E26" s="16"/>
      <c r="F26" s="33"/>
      <c r="G26" s="16"/>
      <c r="H26" s="16"/>
      <c r="I26" s="119">
        <v>0</v>
      </c>
    </row>
    <row r="27" spans="1:9" ht="22.5" customHeight="1">
      <c r="A27" s="31"/>
      <c r="B27" s="34" t="s">
        <v>110</v>
      </c>
      <c r="C27" s="16">
        <v>0</v>
      </c>
      <c r="D27" s="16">
        <v>0</v>
      </c>
      <c r="E27" s="16">
        <f>SUM(D27-C27)</f>
        <v>0</v>
      </c>
      <c r="F27" s="33">
        <v>0</v>
      </c>
      <c r="G27" s="16">
        <v>0</v>
      </c>
      <c r="H27" s="16"/>
      <c r="I27" s="119">
        <v>0</v>
      </c>
    </row>
    <row r="28" spans="1:9" ht="22.5" customHeight="1">
      <c r="A28" s="31"/>
      <c r="B28" s="34" t="s">
        <v>116</v>
      </c>
      <c r="C28" s="16">
        <v>0</v>
      </c>
      <c r="D28" s="16">
        <v>0</v>
      </c>
      <c r="E28" s="16">
        <f>SUM(D28-C28)</f>
        <v>0</v>
      </c>
      <c r="F28" s="33">
        <v>0</v>
      </c>
      <c r="G28" s="16">
        <v>0</v>
      </c>
      <c r="H28" s="16"/>
      <c r="I28" s="119">
        <v>5000</v>
      </c>
    </row>
    <row r="29" spans="1:9" s="89" customFormat="1" ht="22.5" customHeight="1">
      <c r="A29" s="31"/>
      <c r="B29" s="98" t="s">
        <v>123</v>
      </c>
      <c r="C29" s="58"/>
      <c r="D29" s="58"/>
      <c r="E29" s="58"/>
      <c r="F29" s="33"/>
      <c r="G29" s="58"/>
      <c r="H29" s="58"/>
      <c r="I29" s="119">
        <v>0</v>
      </c>
    </row>
    <row r="30" spans="1:9" ht="22.5" customHeight="1">
      <c r="A30" s="31"/>
      <c r="B30" s="6" t="s">
        <v>126</v>
      </c>
      <c r="C30" s="46">
        <f>SUM(C17:C24)</f>
        <v>0</v>
      </c>
      <c r="D30" s="46">
        <f>SUM(D17:D24)</f>
        <v>0</v>
      </c>
      <c r="E30" s="46">
        <f>SUM(E17:E24)</f>
        <v>0</v>
      </c>
      <c r="F30" s="47">
        <v>0</v>
      </c>
      <c r="G30" s="46">
        <f>SUM(G17:G24)</f>
        <v>65</v>
      </c>
      <c r="H30" s="50"/>
      <c r="I30" s="88">
        <f>SUM(I17:I29)</f>
        <v>20600</v>
      </c>
    </row>
    <row r="31" spans="1:9" ht="22.5" customHeight="1">
      <c r="A31" s="31"/>
      <c r="B31" s="6" t="s">
        <v>127</v>
      </c>
      <c r="C31" s="46">
        <f>SUM(C13-C30)</f>
        <v>0</v>
      </c>
      <c r="D31" s="46">
        <f>SUM(D13-D30)</f>
        <v>0</v>
      </c>
      <c r="E31" s="46">
        <f>SUM(E30+E13)</f>
        <v>0</v>
      </c>
      <c r="F31" s="47">
        <v>0</v>
      </c>
      <c r="G31" s="46">
        <f>SUM(G13-G30)</f>
        <v>110</v>
      </c>
      <c r="H31" s="50"/>
      <c r="I31" s="88">
        <f>SUM(I13-I30)</f>
        <v>11400</v>
      </c>
    </row>
    <row r="32" spans="1:9" ht="22.5" customHeight="1">
      <c r="A32" s="31"/>
      <c r="B32" s="16"/>
      <c r="C32" s="16"/>
      <c r="D32" s="16"/>
      <c r="E32" s="16"/>
      <c r="F32" s="16"/>
      <c r="G32" s="16"/>
      <c r="H32" s="16"/>
      <c r="I32" s="119"/>
    </row>
    <row r="33" spans="1:9" ht="22.5" customHeight="1">
      <c r="A33" s="31"/>
      <c r="B33" s="65"/>
      <c r="C33" s="65"/>
      <c r="D33" s="65"/>
      <c r="E33" s="65"/>
      <c r="F33" s="65"/>
      <c r="G33" s="65"/>
      <c r="H33" s="65"/>
      <c r="I33" s="65"/>
    </row>
    <row r="34" spans="1:9" ht="22.5" customHeight="1">
      <c r="A34" s="31"/>
      <c r="B34" s="65"/>
      <c r="C34" s="65"/>
      <c r="D34" s="65"/>
      <c r="E34" s="65"/>
      <c r="F34" s="65"/>
      <c r="G34" s="65"/>
      <c r="H34" s="65"/>
      <c r="I34" s="65"/>
    </row>
    <row r="35" spans="1:9" ht="22.5" customHeight="1">
      <c r="A35" s="31"/>
      <c r="B35" s="65"/>
      <c r="C35" s="65"/>
      <c r="D35" s="65"/>
      <c r="E35" s="65"/>
      <c r="F35" s="65"/>
      <c r="G35" s="65"/>
      <c r="H35" s="65"/>
      <c r="I35" s="65"/>
    </row>
    <row r="36" spans="1:9" ht="22.5" customHeight="1">
      <c r="A36" s="31"/>
      <c r="B36" s="65"/>
      <c r="C36" s="65"/>
      <c r="D36" s="65"/>
      <c r="E36" s="65"/>
      <c r="F36" s="65"/>
      <c r="G36" s="65"/>
      <c r="H36" s="65"/>
      <c r="I36" s="65"/>
    </row>
    <row r="37" spans="1:9" ht="22.5" customHeight="1">
      <c r="A37" s="31"/>
      <c r="B37" s="65"/>
      <c r="C37" s="65"/>
      <c r="D37" s="65"/>
      <c r="E37" s="65"/>
      <c r="F37" s="65"/>
      <c r="G37" s="65"/>
      <c r="H37" s="65"/>
      <c r="I37" s="65"/>
    </row>
    <row r="38" spans="1:9" ht="22.5" customHeight="1">
      <c r="A38" s="4"/>
      <c r="B38" s="65"/>
      <c r="C38" s="65"/>
      <c r="D38" s="65"/>
      <c r="E38" s="65"/>
      <c r="F38" s="65"/>
      <c r="G38" s="65"/>
      <c r="H38" s="65"/>
      <c r="I38" s="65"/>
    </row>
    <row r="39" spans="1:9" ht="22.5" customHeight="1">
      <c r="A39" s="4"/>
      <c r="B39" s="65"/>
      <c r="C39" s="65"/>
      <c r="D39" s="65"/>
      <c r="E39" s="65"/>
      <c r="F39" s="65"/>
      <c r="G39" s="65"/>
      <c r="H39" s="65"/>
      <c r="I39" s="65"/>
    </row>
    <row r="40" spans="1:9" ht="22.5" customHeight="1">
      <c r="A40" s="4"/>
      <c r="B40" s="65"/>
      <c r="C40" s="65"/>
      <c r="D40" s="65"/>
      <c r="E40" s="65"/>
      <c r="F40" s="65"/>
      <c r="G40" s="65"/>
      <c r="H40" s="65"/>
      <c r="I40" s="65"/>
    </row>
    <row r="41" spans="1:9" ht="22.5" customHeight="1">
      <c r="A41" s="4"/>
      <c r="B41" s="65"/>
      <c r="C41" s="65"/>
      <c r="D41" s="65"/>
      <c r="E41" s="65"/>
      <c r="F41" s="65"/>
      <c r="G41" s="65"/>
      <c r="H41" s="65"/>
      <c r="I41" s="65"/>
    </row>
    <row r="42" spans="1:9" ht="22.5" customHeight="1">
      <c r="A42" s="4"/>
      <c r="B42" s="65"/>
      <c r="C42" s="65"/>
      <c r="D42" s="65"/>
      <c r="E42" s="65"/>
      <c r="F42" s="65"/>
      <c r="G42" s="65"/>
      <c r="H42" s="65"/>
      <c r="I42" s="65"/>
    </row>
    <row r="43" spans="1:9" ht="22.5" customHeight="1">
      <c r="A43" s="4"/>
      <c r="B43" s="65"/>
      <c r="C43" s="65"/>
      <c r="D43" s="65"/>
      <c r="E43" s="65"/>
      <c r="F43" s="65"/>
      <c r="G43" s="65"/>
      <c r="H43" s="65"/>
      <c r="I43" s="65"/>
    </row>
    <row r="44" spans="1:9" ht="22.5" customHeight="1">
      <c r="A44" s="4"/>
      <c r="B44" s="65"/>
      <c r="C44" s="65"/>
      <c r="D44" s="65"/>
      <c r="E44" s="65"/>
      <c r="F44" s="65"/>
      <c r="G44" s="65"/>
      <c r="H44" s="65"/>
      <c r="I44" s="65"/>
    </row>
    <row r="45" spans="1:9" ht="22.5" customHeight="1">
      <c r="A45" s="4"/>
      <c r="B45" s="65"/>
      <c r="C45" s="65"/>
      <c r="D45" s="65"/>
      <c r="E45" s="65"/>
      <c r="F45" s="65"/>
      <c r="G45" s="65"/>
      <c r="H45" s="65"/>
      <c r="I45" s="65"/>
    </row>
    <row r="46" spans="1:9" ht="22.5" customHeight="1">
      <c r="A46" s="4"/>
      <c r="B46" s="65"/>
      <c r="C46" s="65"/>
      <c r="D46" s="65"/>
      <c r="E46" s="65"/>
      <c r="F46" s="65"/>
      <c r="G46" s="65"/>
      <c r="H46" s="65"/>
      <c r="I46" s="65"/>
    </row>
    <row r="47" spans="1:9" ht="22.5" customHeight="1">
      <c r="A47" s="4"/>
      <c r="B47" s="65"/>
      <c r="C47" s="65"/>
      <c r="D47" s="65"/>
      <c r="E47" s="65"/>
      <c r="F47" s="65"/>
      <c r="G47" s="65"/>
      <c r="H47" s="65"/>
      <c r="I47" s="65"/>
    </row>
    <row r="48" spans="1:9" ht="22.5" customHeight="1">
      <c r="A48" s="4"/>
      <c r="B48" s="65"/>
      <c r="C48" s="65"/>
      <c r="D48" s="65"/>
      <c r="E48" s="65"/>
      <c r="F48" s="65"/>
      <c r="G48" s="65"/>
      <c r="H48" s="65"/>
      <c r="I48" s="65"/>
    </row>
    <row r="49" spans="1:9" ht="22.5" customHeight="1">
      <c r="A49" s="4"/>
      <c r="B49" s="65"/>
      <c r="C49" s="65"/>
      <c r="D49" s="65"/>
      <c r="E49" s="65"/>
      <c r="F49" s="65"/>
      <c r="G49" s="65"/>
      <c r="H49" s="65"/>
      <c r="I49" s="65"/>
    </row>
    <row r="50" spans="1:9" ht="22.5" customHeight="1">
      <c r="A50" s="4"/>
      <c r="B50" s="65"/>
      <c r="C50" s="65"/>
      <c r="D50" s="65"/>
      <c r="E50" s="65"/>
      <c r="F50" s="65"/>
      <c r="G50" s="65"/>
      <c r="H50" s="65"/>
      <c r="I50" s="65"/>
    </row>
    <row r="51" spans="1:9" ht="22.5" customHeight="1">
      <c r="A51" s="4"/>
      <c r="B51" s="65"/>
      <c r="C51" s="65"/>
      <c r="D51" s="65"/>
      <c r="E51" s="65"/>
      <c r="F51" s="65"/>
      <c r="G51" s="65"/>
      <c r="H51" s="65"/>
      <c r="I51" s="65"/>
    </row>
    <row r="52" spans="1:9" ht="22.5" customHeight="1">
      <c r="A52" s="4"/>
      <c r="B52" s="65"/>
      <c r="C52" s="65"/>
      <c r="D52" s="65"/>
      <c r="E52" s="65"/>
      <c r="F52" s="65"/>
      <c r="G52" s="65"/>
      <c r="H52" s="65"/>
      <c r="I52" s="65"/>
    </row>
    <row r="53" spans="1:9" ht="22.5" customHeight="1">
      <c r="A53" s="4"/>
      <c r="B53" s="65"/>
      <c r="C53" s="65"/>
      <c r="D53" s="65"/>
      <c r="E53" s="65"/>
      <c r="F53" s="65"/>
      <c r="G53" s="65"/>
      <c r="H53" s="65"/>
      <c r="I53" s="65"/>
    </row>
    <row r="54" spans="1:9" ht="22.5" customHeight="1">
      <c r="A54" s="4"/>
      <c r="B54" s="65"/>
      <c r="C54" s="65"/>
      <c r="D54" s="65"/>
      <c r="E54" s="65"/>
      <c r="F54" s="65"/>
      <c r="G54" s="65"/>
      <c r="H54" s="65"/>
      <c r="I54" s="65"/>
    </row>
    <row r="55" spans="1:9" ht="22.5" customHeight="1">
      <c r="A55" s="4"/>
      <c r="B55" s="65"/>
      <c r="C55" s="65"/>
      <c r="D55" s="65"/>
      <c r="E55" s="65"/>
      <c r="F55" s="65"/>
      <c r="G55" s="65"/>
      <c r="H55" s="65"/>
      <c r="I55" s="65"/>
    </row>
    <row r="56" spans="1:9" ht="22.5" customHeight="1">
      <c r="A56" s="4"/>
      <c r="B56" s="65"/>
      <c r="C56" s="65"/>
      <c r="D56" s="65"/>
      <c r="E56" s="65"/>
      <c r="F56" s="65"/>
      <c r="G56" s="65"/>
      <c r="H56" s="65"/>
      <c r="I56" s="65"/>
    </row>
    <row r="57" spans="1:9" ht="22.5" customHeight="1">
      <c r="A57" s="4"/>
      <c r="B57" s="65"/>
      <c r="C57" s="65"/>
      <c r="D57" s="65"/>
      <c r="E57" s="65"/>
      <c r="F57" s="65"/>
      <c r="G57" s="65"/>
      <c r="H57" s="65"/>
      <c r="I57" s="65"/>
    </row>
    <row r="58" spans="1:9" ht="22.5" customHeight="1">
      <c r="A58" s="4"/>
      <c r="B58" s="65"/>
      <c r="C58" s="65"/>
      <c r="D58" s="65"/>
      <c r="E58" s="65"/>
      <c r="F58" s="65"/>
      <c r="G58" s="65"/>
      <c r="H58" s="65"/>
      <c r="I58" s="65"/>
    </row>
    <row r="59" spans="1:9" ht="22.5" customHeight="1">
      <c r="A59" s="4"/>
      <c r="B59" s="65"/>
      <c r="C59" s="65"/>
      <c r="D59" s="65"/>
      <c r="E59" s="65"/>
      <c r="F59" s="65"/>
      <c r="G59" s="65"/>
      <c r="H59" s="65"/>
      <c r="I59" s="65"/>
    </row>
    <row r="60" spans="1:9" ht="22.5" customHeight="1">
      <c r="A60" s="4"/>
      <c r="B60" s="65"/>
      <c r="C60" s="65"/>
      <c r="D60" s="65"/>
      <c r="E60" s="65"/>
      <c r="F60" s="65"/>
      <c r="G60" s="65"/>
      <c r="H60" s="65"/>
      <c r="I60" s="65"/>
    </row>
    <row r="61" spans="1:9" ht="22.5" customHeight="1">
      <c r="A61" s="5"/>
      <c r="B61" s="65"/>
      <c r="C61" s="65"/>
      <c r="D61" s="65"/>
      <c r="E61" s="65"/>
      <c r="F61" s="65"/>
      <c r="G61" s="65"/>
      <c r="H61" s="65"/>
      <c r="I61" s="65"/>
    </row>
    <row r="62" spans="1:9" ht="22.5" customHeight="1">
      <c r="A62" s="13"/>
      <c r="B62" s="65"/>
      <c r="C62" s="65"/>
      <c r="D62" s="65"/>
      <c r="E62" s="65"/>
      <c r="F62" s="65"/>
      <c r="G62" s="65"/>
      <c r="H62" s="65"/>
      <c r="I62" s="65"/>
    </row>
    <row r="63" spans="1:9" ht="22.5" customHeight="1">
      <c r="A63" s="5"/>
      <c r="B63" s="65"/>
      <c r="C63" s="65"/>
      <c r="D63" s="65"/>
      <c r="E63" s="65"/>
      <c r="F63" s="65"/>
      <c r="G63" s="65"/>
      <c r="H63" s="65"/>
      <c r="I63" s="65"/>
    </row>
    <row r="64" spans="1:9" ht="22.5" customHeight="1">
      <c r="A64" s="65"/>
      <c r="B64" s="65"/>
      <c r="C64" s="65"/>
      <c r="D64" s="65"/>
      <c r="E64" s="65"/>
      <c r="F64" s="65"/>
      <c r="G64" s="65"/>
      <c r="H64" s="65"/>
      <c r="I64" s="65"/>
    </row>
    <row r="65" spans="1:9" ht="22.5" customHeight="1">
      <c r="A65" s="4"/>
      <c r="B65" s="65"/>
      <c r="C65" s="65"/>
      <c r="D65" s="65"/>
      <c r="E65" s="65"/>
      <c r="F65" s="65"/>
      <c r="G65" s="65"/>
      <c r="H65" s="65"/>
      <c r="I65" s="65"/>
    </row>
  </sheetData>
  <sortState ref="B17:R29">
    <sortCondition ref="B17:B29"/>
  </sortState>
  <mergeCells count="1">
    <mergeCell ref="B1:I1"/>
  </mergeCells>
  <pageMargins left="0.5" right="0" top="0" bottom="0" header="0.3" footer="0.3"/>
  <pageSetup scale="8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showGridLines="0" topLeftCell="B1" workbookViewId="0">
      <selection activeCell="B1" sqref="B1:I1"/>
    </sheetView>
  </sheetViews>
  <sheetFormatPr baseColWidth="10" defaultColWidth="17.33203125" defaultRowHeight="15.75" customHeight="1" x14ac:dyDescent="0"/>
  <cols>
    <col min="1" max="1" width="48.6640625" customWidth="1"/>
    <col min="2" max="2" width="31" customWidth="1"/>
    <col min="3" max="4" width="8.83203125" hidden="1" customWidth="1"/>
    <col min="5" max="5" width="9" hidden="1" customWidth="1"/>
    <col min="6" max="6" width="9.5" hidden="1" customWidth="1"/>
    <col min="7" max="7" width="8.83203125" hidden="1" customWidth="1"/>
    <col min="8" max="8" width="1.5" hidden="1" customWidth="1"/>
    <col min="9" max="9" width="14.5" style="115" bestFit="1" customWidth="1"/>
  </cols>
  <sheetData>
    <row r="1" spans="1:9" ht="22.5" customHeight="1">
      <c r="A1" s="1" t="s">
        <v>3</v>
      </c>
      <c r="B1" s="124" t="s">
        <v>210</v>
      </c>
      <c r="C1" s="125"/>
      <c r="D1" s="125"/>
      <c r="E1" s="125"/>
      <c r="F1" s="125"/>
      <c r="G1" s="125"/>
      <c r="H1" s="125"/>
      <c r="I1" s="125"/>
    </row>
    <row r="2" spans="1:9" ht="22.5" customHeight="1">
      <c r="A2" s="5"/>
      <c r="B2" s="6"/>
      <c r="C2" s="6"/>
      <c r="D2" s="6"/>
      <c r="E2" s="6"/>
      <c r="F2" s="6"/>
      <c r="G2" s="6"/>
      <c r="H2" s="6"/>
      <c r="I2" s="116">
        <v>2015</v>
      </c>
    </row>
    <row r="3" spans="1:9" ht="22.5" customHeight="1">
      <c r="A3" s="10"/>
      <c r="B3" s="9"/>
      <c r="C3" s="9"/>
      <c r="D3" s="6" t="s">
        <v>8</v>
      </c>
      <c r="E3" s="9"/>
      <c r="F3" s="9"/>
      <c r="G3" s="6" t="s">
        <v>9</v>
      </c>
      <c r="H3" s="9"/>
      <c r="I3" s="9" t="s">
        <v>208</v>
      </c>
    </row>
    <row r="4" spans="1:9" ht="22.5" customHeight="1">
      <c r="A4" s="102"/>
      <c r="B4" s="9"/>
      <c r="C4" s="12"/>
      <c r="D4" s="12"/>
      <c r="E4" s="17" t="s">
        <v>10</v>
      </c>
      <c r="F4" s="17" t="s">
        <v>30</v>
      </c>
      <c r="G4" s="20"/>
      <c r="H4" s="21"/>
      <c r="I4" s="27"/>
    </row>
    <row r="5" spans="1:9" ht="22.5" customHeight="1">
      <c r="A5" s="5"/>
      <c r="B5" s="6" t="s">
        <v>77</v>
      </c>
      <c r="C5" s="17" t="s">
        <v>78</v>
      </c>
      <c r="D5" s="17" t="s">
        <v>79</v>
      </c>
      <c r="E5" s="17" t="s">
        <v>80</v>
      </c>
      <c r="F5" s="17" t="s">
        <v>81</v>
      </c>
      <c r="G5" s="17" t="s">
        <v>82</v>
      </c>
      <c r="H5" s="20"/>
      <c r="I5" s="27"/>
    </row>
    <row r="6" spans="1:9" ht="22.5" customHeight="1">
      <c r="A6" s="5"/>
      <c r="B6" s="6" t="s">
        <v>83</v>
      </c>
      <c r="C6" s="28"/>
      <c r="D6" s="28"/>
      <c r="E6" s="28"/>
      <c r="F6" s="28"/>
      <c r="G6" s="28"/>
      <c r="H6" s="28"/>
      <c r="I6" s="29"/>
    </row>
    <row r="7" spans="1:9" s="90" customFormat="1" ht="22.5" customHeight="1">
      <c r="A7" s="7"/>
      <c r="B7" s="101"/>
      <c r="C7" s="28"/>
      <c r="D7" s="28"/>
      <c r="E7" s="28"/>
      <c r="F7" s="28"/>
      <c r="G7" s="28"/>
      <c r="H7" s="28"/>
      <c r="I7" s="29"/>
    </row>
    <row r="8" spans="1:9" ht="22.5" customHeight="1">
      <c r="A8" s="31"/>
      <c r="B8" s="96" t="s">
        <v>96</v>
      </c>
      <c r="C8" s="84"/>
      <c r="D8" s="84"/>
      <c r="E8" s="58"/>
      <c r="F8" s="33"/>
      <c r="G8" s="84"/>
      <c r="H8" s="35"/>
      <c r="I8" s="122"/>
    </row>
    <row r="9" spans="1:9" ht="22.5" customHeight="1">
      <c r="A9" s="31"/>
      <c r="B9" s="34" t="s">
        <v>60</v>
      </c>
      <c r="C9" s="28"/>
      <c r="D9" s="28"/>
      <c r="E9" s="28"/>
      <c r="F9" s="28"/>
      <c r="G9" s="28"/>
      <c r="H9" s="28"/>
      <c r="I9" s="123"/>
    </row>
    <row r="10" spans="1:9" ht="22.5" customHeight="1">
      <c r="A10" s="31"/>
      <c r="B10" s="98" t="s">
        <v>88</v>
      </c>
      <c r="C10" s="32">
        <f>3198-1124</f>
        <v>2074</v>
      </c>
      <c r="D10" s="32">
        <v>0</v>
      </c>
      <c r="E10" s="16">
        <f>SUM(C10-D10)</f>
        <v>2074</v>
      </c>
      <c r="F10" s="33">
        <v>0</v>
      </c>
      <c r="G10" s="32">
        <v>7800</v>
      </c>
      <c r="H10" s="16"/>
      <c r="I10" s="119">
        <v>10000</v>
      </c>
    </row>
    <row r="11" spans="1:9" ht="22.5" customHeight="1">
      <c r="A11" s="31"/>
      <c r="B11" s="34" t="s">
        <v>86</v>
      </c>
      <c r="C11" s="32">
        <v>0</v>
      </c>
      <c r="D11" s="32">
        <v>0</v>
      </c>
      <c r="E11" s="16">
        <f>SUM(C11-D11)</f>
        <v>0</v>
      </c>
      <c r="F11" s="33">
        <v>0</v>
      </c>
      <c r="G11" s="32">
        <v>0</v>
      </c>
      <c r="H11" s="35"/>
      <c r="I11" s="119"/>
    </row>
    <row r="12" spans="1:9" ht="22.5" customHeight="1">
      <c r="B12" s="30" t="s">
        <v>100</v>
      </c>
      <c r="C12" s="16">
        <v>0</v>
      </c>
      <c r="D12" s="32">
        <v>0</v>
      </c>
      <c r="E12" s="16">
        <f>SUM(C12-D12)</f>
        <v>0</v>
      </c>
      <c r="F12" s="33">
        <v>0</v>
      </c>
      <c r="G12" s="32">
        <v>0</v>
      </c>
      <c r="H12" s="16"/>
      <c r="I12" s="119">
        <v>4000</v>
      </c>
    </row>
    <row r="13" spans="1:9" ht="22.5" customHeight="1">
      <c r="B13" s="6" t="s">
        <v>102</v>
      </c>
      <c r="C13" s="46">
        <f t="shared" ref="C13:E13" si="0">SUM(C9:C12)</f>
        <v>2074</v>
      </c>
      <c r="D13" s="46">
        <f t="shared" si="0"/>
        <v>0</v>
      </c>
      <c r="E13" s="46">
        <f t="shared" si="0"/>
        <v>2074</v>
      </c>
      <c r="F13" s="47">
        <v>0</v>
      </c>
      <c r="G13" s="46">
        <f>SUM(G9:G12)</f>
        <v>7800</v>
      </c>
      <c r="H13" s="50"/>
      <c r="I13" s="88">
        <f t="shared" ref="I13" si="1">SUM(I9:I12)</f>
        <v>14000</v>
      </c>
    </row>
    <row r="14" spans="1:9" ht="22.5" customHeight="1">
      <c r="A14" s="4"/>
      <c r="B14" s="52"/>
      <c r="C14" s="53"/>
      <c r="D14" s="53"/>
      <c r="E14" s="53"/>
      <c r="F14" s="16"/>
      <c r="G14" s="53"/>
      <c r="H14" s="53"/>
      <c r="I14" s="119"/>
    </row>
    <row r="15" spans="1:9" ht="22.5" customHeight="1">
      <c r="A15" s="4"/>
      <c r="B15" s="6" t="s">
        <v>119</v>
      </c>
      <c r="C15" s="50"/>
      <c r="D15" s="50"/>
      <c r="E15" s="50"/>
      <c r="F15" s="46"/>
      <c r="G15" s="50"/>
      <c r="H15" s="50"/>
      <c r="I15" s="108"/>
    </row>
    <row r="16" spans="1:9" ht="22.5" customHeight="1">
      <c r="A16" s="31"/>
      <c r="B16" s="43"/>
      <c r="C16" s="53"/>
      <c r="D16" s="53"/>
      <c r="E16" s="53"/>
      <c r="F16" s="16"/>
      <c r="G16" s="53"/>
      <c r="H16" s="53"/>
      <c r="I16" s="119"/>
    </row>
    <row r="17" spans="1:9" ht="22.5" customHeight="1">
      <c r="A17" s="31"/>
      <c r="B17" s="34" t="s">
        <v>108</v>
      </c>
      <c r="C17" s="16">
        <v>0</v>
      </c>
      <c r="D17" s="16">
        <v>0</v>
      </c>
      <c r="E17" s="16">
        <f>SUM(D17-C17)</f>
        <v>0</v>
      </c>
      <c r="F17" s="33">
        <v>0</v>
      </c>
      <c r="G17" s="16">
        <v>75</v>
      </c>
      <c r="H17" s="16"/>
      <c r="I17" s="119">
        <v>1200</v>
      </c>
    </row>
    <row r="18" spans="1:9" ht="22.5" customHeight="1">
      <c r="A18" s="31"/>
      <c r="B18" s="34" t="s">
        <v>122</v>
      </c>
      <c r="C18" s="16">
        <v>0</v>
      </c>
      <c r="D18" s="16">
        <v>0</v>
      </c>
      <c r="E18" s="16">
        <f>SUM(D18-C18)</f>
        <v>0</v>
      </c>
      <c r="F18" s="33">
        <v>0</v>
      </c>
      <c r="G18" s="16">
        <v>0</v>
      </c>
      <c r="H18" s="16"/>
      <c r="I18" s="119"/>
    </row>
    <row r="19" spans="1:9" ht="22.5" customHeight="1">
      <c r="A19" s="31"/>
      <c r="B19" s="34" t="s">
        <v>112</v>
      </c>
      <c r="C19" s="16">
        <v>0</v>
      </c>
      <c r="D19" s="16">
        <v>0</v>
      </c>
      <c r="E19" s="16">
        <f>SUM(D19-C19)</f>
        <v>0</v>
      </c>
      <c r="F19" s="33">
        <v>0</v>
      </c>
      <c r="G19" s="16">
        <v>4737</v>
      </c>
      <c r="H19" s="16"/>
      <c r="I19" s="119">
        <v>6000</v>
      </c>
    </row>
    <row r="20" spans="1:9" s="89" customFormat="1" ht="22.5" customHeight="1">
      <c r="A20" s="31"/>
      <c r="B20" s="94" t="s">
        <v>200</v>
      </c>
      <c r="C20" s="58"/>
      <c r="D20" s="58"/>
      <c r="E20" s="58"/>
      <c r="F20" s="33"/>
      <c r="G20" s="58"/>
      <c r="H20" s="58"/>
      <c r="I20" s="119"/>
    </row>
    <row r="21" spans="1:9" ht="22.5" customHeight="1">
      <c r="A21" s="31"/>
      <c r="B21" s="34" t="s">
        <v>125</v>
      </c>
      <c r="C21" s="16">
        <v>0</v>
      </c>
      <c r="D21" s="16">
        <v>0</v>
      </c>
      <c r="E21" s="16">
        <f>SUM(D21-C21)</f>
        <v>0</v>
      </c>
      <c r="F21" s="33">
        <v>0</v>
      </c>
      <c r="G21" s="16">
        <v>0</v>
      </c>
      <c r="H21" s="16"/>
      <c r="I21" s="119"/>
    </row>
    <row r="22" spans="1:9" ht="22.5" customHeight="1">
      <c r="A22" s="31"/>
      <c r="B22" s="34" t="s">
        <v>111</v>
      </c>
      <c r="C22" s="16">
        <v>0</v>
      </c>
      <c r="D22" s="16">
        <v>0</v>
      </c>
      <c r="E22" s="16">
        <f>SUM(D22-C22)</f>
        <v>0</v>
      </c>
      <c r="F22" s="33">
        <v>0</v>
      </c>
      <c r="G22" s="16">
        <v>0</v>
      </c>
      <c r="H22" s="16"/>
      <c r="I22" s="119"/>
    </row>
    <row r="23" spans="1:9" ht="22.5" customHeight="1">
      <c r="A23" s="31"/>
      <c r="B23" s="34" t="s">
        <v>114</v>
      </c>
      <c r="C23" s="16">
        <v>0</v>
      </c>
      <c r="D23" s="16">
        <v>0</v>
      </c>
      <c r="E23" s="16">
        <f>SUM(D23-C23)</f>
        <v>0</v>
      </c>
      <c r="F23" s="33">
        <v>0</v>
      </c>
      <c r="G23" s="16">
        <v>0</v>
      </c>
      <c r="H23" s="16"/>
      <c r="I23" s="119">
        <v>3000</v>
      </c>
    </row>
    <row r="24" spans="1:9" ht="22.5" customHeight="1">
      <c r="A24" s="31"/>
      <c r="B24" s="97" t="s">
        <v>120</v>
      </c>
      <c r="C24" s="16">
        <v>0</v>
      </c>
      <c r="D24" s="16">
        <v>0</v>
      </c>
      <c r="E24" s="16">
        <f>SUM(D24-C24)</f>
        <v>0</v>
      </c>
      <c r="F24" s="33">
        <v>0</v>
      </c>
      <c r="G24" s="16">
        <v>0</v>
      </c>
      <c r="H24" s="16"/>
      <c r="I24" s="119">
        <v>125</v>
      </c>
    </row>
    <row r="25" spans="1:9" ht="22.5" customHeight="1">
      <c r="A25" s="31"/>
      <c r="B25" s="34" t="s">
        <v>124</v>
      </c>
      <c r="C25" s="88"/>
      <c r="D25" s="88"/>
      <c r="E25" s="88"/>
      <c r="F25" s="47"/>
      <c r="G25" s="88"/>
      <c r="H25" s="50"/>
      <c r="I25" s="108"/>
    </row>
    <row r="26" spans="1:9" ht="22.5" customHeight="1">
      <c r="A26" s="31"/>
      <c r="B26" s="34" t="s">
        <v>202</v>
      </c>
      <c r="C26" s="88"/>
      <c r="D26" s="88"/>
      <c r="E26" s="88"/>
      <c r="F26" s="47"/>
      <c r="G26" s="88"/>
      <c r="H26" s="50"/>
      <c r="I26" s="108"/>
    </row>
    <row r="27" spans="1:9" s="90" customFormat="1" ht="22.5" customHeight="1">
      <c r="A27" s="31"/>
      <c r="B27" s="34" t="s">
        <v>203</v>
      </c>
      <c r="C27" s="88"/>
      <c r="D27" s="88"/>
      <c r="E27" s="88"/>
      <c r="F27" s="47"/>
      <c r="G27" s="88"/>
      <c r="H27" s="50"/>
      <c r="I27" s="108"/>
    </row>
    <row r="28" spans="1:9" ht="22.5" customHeight="1">
      <c r="A28" s="31"/>
      <c r="B28" s="34" t="s">
        <v>116</v>
      </c>
      <c r="C28" s="58">
        <v>0</v>
      </c>
      <c r="D28" s="58">
        <v>0</v>
      </c>
      <c r="E28" s="58">
        <f>SUM(D28-C28)</f>
        <v>0</v>
      </c>
      <c r="F28" s="33">
        <v>0</v>
      </c>
      <c r="G28" s="58">
        <v>480</v>
      </c>
      <c r="H28" s="58"/>
      <c r="I28" s="119">
        <v>1000</v>
      </c>
    </row>
    <row r="29" spans="1:9" ht="22.5" customHeight="1">
      <c r="A29" s="31"/>
      <c r="B29" s="34" t="s">
        <v>123</v>
      </c>
      <c r="C29" s="58">
        <v>0</v>
      </c>
      <c r="D29" s="58">
        <v>0</v>
      </c>
      <c r="E29" s="58">
        <v>0</v>
      </c>
      <c r="F29" s="33">
        <v>0</v>
      </c>
      <c r="G29" s="58">
        <v>-1</v>
      </c>
      <c r="H29" s="58"/>
      <c r="I29" s="119">
        <v>300</v>
      </c>
    </row>
    <row r="30" spans="1:9" ht="22.5" customHeight="1">
      <c r="B30" s="6" t="s">
        <v>132</v>
      </c>
      <c r="C30" s="46">
        <f t="shared" ref="C30:E30" si="2">SUM(C17:C26)</f>
        <v>0</v>
      </c>
      <c r="D30" s="46">
        <f t="shared" si="2"/>
        <v>0</v>
      </c>
      <c r="E30" s="46">
        <f t="shared" si="2"/>
        <v>0</v>
      </c>
      <c r="F30" s="47">
        <v>0</v>
      </c>
      <c r="G30" s="46">
        <f>SUM(G17:G26)</f>
        <v>4812</v>
      </c>
      <c r="H30" s="50"/>
      <c r="I30" s="88">
        <f>SUM(I17:I29)</f>
        <v>11625</v>
      </c>
    </row>
    <row r="31" spans="1:9" ht="22.5" customHeight="1">
      <c r="A31" s="31"/>
      <c r="B31" s="6" t="s">
        <v>133</v>
      </c>
      <c r="C31" s="46">
        <f>SUM(C13-C30)</f>
        <v>2074</v>
      </c>
      <c r="D31" s="46">
        <f>SUM(D13-D30)</f>
        <v>0</v>
      </c>
      <c r="E31" s="46">
        <f>SUM(E30+E13)</f>
        <v>2074</v>
      </c>
      <c r="F31" s="47">
        <v>0</v>
      </c>
      <c r="G31" s="46">
        <f>SUM(G13-G30)</f>
        <v>2988</v>
      </c>
      <c r="H31" s="50"/>
      <c r="I31" s="88">
        <f>SUM(I13-I30)</f>
        <v>2375</v>
      </c>
    </row>
    <row r="32" spans="1:9" ht="22.5" customHeight="1">
      <c r="A32" s="31"/>
      <c r="B32" s="5"/>
      <c r="C32" s="67"/>
      <c r="D32" s="67"/>
      <c r="E32" s="67"/>
      <c r="F32" s="68"/>
      <c r="G32" s="67"/>
      <c r="H32" s="69"/>
      <c r="I32" s="68"/>
    </row>
    <row r="33" spans="1:9" ht="22.5" customHeight="1">
      <c r="A33" s="31"/>
      <c r="B33" s="5"/>
      <c r="C33" s="67"/>
      <c r="D33" s="67"/>
      <c r="E33" s="67"/>
      <c r="F33" s="68"/>
      <c r="G33" s="67"/>
      <c r="H33" s="69"/>
      <c r="I33" s="68"/>
    </row>
    <row r="34" spans="1:9" ht="22.5" customHeight="1">
      <c r="A34" s="31"/>
      <c r="B34" s="5"/>
      <c r="C34" s="67"/>
      <c r="D34" s="67"/>
      <c r="E34" s="67"/>
      <c r="F34" s="68"/>
      <c r="G34" s="67"/>
      <c r="H34" s="69"/>
      <c r="I34" s="68"/>
    </row>
    <row r="35" spans="1:9" ht="22.5" customHeight="1">
      <c r="A35" s="31"/>
      <c r="B35" s="5"/>
      <c r="C35" s="67"/>
      <c r="D35" s="67"/>
      <c r="E35" s="67"/>
      <c r="F35" s="68"/>
      <c r="G35" s="67"/>
      <c r="H35" s="69"/>
      <c r="I35" s="68"/>
    </row>
    <row r="36" spans="1:9" ht="22.5" customHeight="1">
      <c r="A36" s="31"/>
      <c r="B36" s="5"/>
      <c r="C36" s="67"/>
      <c r="D36" s="67"/>
      <c r="E36" s="67"/>
      <c r="F36" s="68"/>
      <c r="G36" s="67"/>
      <c r="H36" s="69"/>
      <c r="I36" s="68"/>
    </row>
    <row r="37" spans="1:9" ht="22.5" customHeight="1">
      <c r="A37" s="31"/>
      <c r="B37" s="5"/>
      <c r="C37" s="67"/>
      <c r="D37" s="67"/>
      <c r="E37" s="67"/>
      <c r="F37" s="68"/>
      <c r="G37" s="67"/>
      <c r="H37" s="69"/>
      <c r="I37" s="68"/>
    </row>
    <row r="38" spans="1:9" ht="22.5" customHeight="1">
      <c r="A38" s="31"/>
      <c r="B38" s="5"/>
      <c r="C38" s="67"/>
      <c r="D38" s="67"/>
      <c r="E38" s="67"/>
      <c r="F38" s="68"/>
      <c r="G38" s="67"/>
      <c r="H38" s="69"/>
      <c r="I38" s="68"/>
    </row>
    <row r="39" spans="1:9" ht="22.5" customHeight="1">
      <c r="A39" s="31"/>
      <c r="B39" s="5"/>
      <c r="C39" s="67"/>
      <c r="D39" s="67"/>
      <c r="E39" s="67"/>
      <c r="F39" s="68"/>
      <c r="G39" s="67"/>
      <c r="H39" s="69"/>
      <c r="I39" s="68"/>
    </row>
    <row r="40" spans="1:9" ht="22.5" customHeight="1">
      <c r="A40" s="31"/>
      <c r="B40" s="5"/>
      <c r="C40" s="67"/>
      <c r="D40" s="67"/>
      <c r="E40" s="67"/>
      <c r="F40" s="68"/>
      <c r="G40" s="67"/>
      <c r="H40" s="69"/>
      <c r="I40" s="68"/>
    </row>
    <row r="41" spans="1:9" ht="22.5" customHeight="1">
      <c r="A41" s="4"/>
      <c r="B41" s="5"/>
      <c r="C41" s="67"/>
      <c r="D41" s="67"/>
      <c r="E41" s="67"/>
      <c r="F41" s="68"/>
      <c r="G41" s="67"/>
      <c r="H41" s="69"/>
      <c r="I41" s="68"/>
    </row>
    <row r="42" spans="1:9" ht="22.5" customHeight="1">
      <c r="A42" s="4"/>
      <c r="B42" s="5"/>
      <c r="C42" s="67"/>
      <c r="D42" s="67"/>
      <c r="E42" s="67"/>
      <c r="F42" s="68"/>
      <c r="G42" s="67"/>
      <c r="H42" s="69"/>
      <c r="I42" s="68"/>
    </row>
    <row r="43" spans="1:9" ht="22.5" customHeight="1">
      <c r="A43" s="4"/>
      <c r="B43" s="5"/>
      <c r="C43" s="67"/>
      <c r="D43" s="67"/>
      <c r="E43" s="67"/>
      <c r="F43" s="68"/>
      <c r="G43" s="67"/>
      <c r="H43" s="69"/>
      <c r="I43" s="68"/>
    </row>
    <row r="44" spans="1:9" ht="22.5" customHeight="1">
      <c r="A44" s="4"/>
      <c r="B44" s="5"/>
      <c r="C44" s="67"/>
      <c r="D44" s="67"/>
      <c r="E44" s="67"/>
      <c r="F44" s="68"/>
      <c r="G44" s="67"/>
      <c r="H44" s="69"/>
      <c r="I44" s="68"/>
    </row>
    <row r="45" spans="1:9" ht="22.5" customHeight="1">
      <c r="A45" s="4"/>
      <c r="B45" s="5"/>
      <c r="C45" s="67"/>
      <c r="D45" s="67"/>
      <c r="E45" s="67"/>
      <c r="F45" s="68"/>
      <c r="G45" s="67"/>
      <c r="H45" s="69"/>
      <c r="I45" s="68"/>
    </row>
    <row r="46" spans="1:9" ht="22.5" customHeight="1">
      <c r="A46" s="4"/>
      <c r="B46" s="5"/>
      <c r="C46" s="67"/>
      <c r="D46" s="67"/>
      <c r="E46" s="67"/>
      <c r="F46" s="68"/>
      <c r="G46" s="67"/>
      <c r="H46" s="69"/>
      <c r="I46" s="68"/>
    </row>
    <row r="47" spans="1:9" ht="22.5" customHeight="1">
      <c r="A47" s="4"/>
      <c r="B47" s="5"/>
      <c r="C47" s="67"/>
      <c r="D47" s="67"/>
      <c r="E47" s="67"/>
      <c r="F47" s="68"/>
      <c r="G47" s="67"/>
      <c r="H47" s="69"/>
      <c r="I47" s="68"/>
    </row>
    <row r="48" spans="1:9" ht="22.5" customHeight="1">
      <c r="A48" s="4"/>
      <c r="B48" s="5"/>
      <c r="C48" s="67"/>
      <c r="D48" s="67"/>
      <c r="E48" s="67"/>
      <c r="F48" s="68"/>
      <c r="G48" s="67"/>
      <c r="H48" s="69"/>
      <c r="I48" s="68"/>
    </row>
    <row r="49" spans="1:9" ht="22.5" customHeight="1">
      <c r="A49" s="4"/>
      <c r="B49" s="5"/>
      <c r="C49" s="67"/>
      <c r="D49" s="67"/>
      <c r="E49" s="67"/>
      <c r="F49" s="68"/>
      <c r="G49" s="67"/>
      <c r="H49" s="69"/>
      <c r="I49" s="68"/>
    </row>
    <row r="50" spans="1:9" ht="22.5" customHeight="1">
      <c r="A50" s="4"/>
      <c r="B50" s="5"/>
      <c r="C50" s="67"/>
      <c r="D50" s="67"/>
      <c r="E50" s="67"/>
      <c r="F50" s="68"/>
      <c r="G50" s="67"/>
      <c r="H50" s="69"/>
      <c r="I50" s="68"/>
    </row>
    <row r="51" spans="1:9" ht="22.5" customHeight="1">
      <c r="A51" s="4"/>
      <c r="B51" s="5"/>
      <c r="C51" s="67"/>
      <c r="D51" s="67"/>
      <c r="E51" s="67"/>
      <c r="F51" s="68"/>
      <c r="G51" s="67"/>
      <c r="H51" s="69"/>
      <c r="I51" s="68"/>
    </row>
    <row r="52" spans="1:9" ht="22.5" customHeight="1">
      <c r="A52" s="4"/>
      <c r="B52" s="5"/>
      <c r="C52" s="67"/>
      <c r="D52" s="67"/>
      <c r="E52" s="67"/>
      <c r="F52" s="68"/>
      <c r="G52" s="67"/>
      <c r="H52" s="69"/>
      <c r="I52" s="68"/>
    </row>
    <row r="53" spans="1:9" ht="22.5" customHeight="1">
      <c r="A53" s="4"/>
      <c r="B53" s="5"/>
      <c r="C53" s="67"/>
      <c r="D53" s="67"/>
      <c r="E53" s="67"/>
      <c r="F53" s="68"/>
      <c r="G53" s="67"/>
      <c r="H53" s="69"/>
      <c r="I53" s="68"/>
    </row>
    <row r="54" spans="1:9" ht="22.5" customHeight="1">
      <c r="A54" s="4"/>
      <c r="B54" s="5"/>
      <c r="C54" s="67"/>
      <c r="D54" s="67"/>
      <c r="E54" s="67"/>
      <c r="F54" s="68"/>
      <c r="G54" s="67"/>
      <c r="H54" s="69"/>
      <c r="I54" s="68"/>
    </row>
    <row r="55" spans="1:9" ht="22.5" customHeight="1">
      <c r="A55" s="4"/>
      <c r="B55" s="5"/>
      <c r="C55" s="67"/>
      <c r="D55" s="67"/>
      <c r="E55" s="67"/>
      <c r="F55" s="68"/>
      <c r="G55" s="67"/>
      <c r="H55" s="69"/>
      <c r="I55" s="68"/>
    </row>
    <row r="56" spans="1:9" ht="22.5" customHeight="1">
      <c r="A56" s="4"/>
      <c r="B56" s="5"/>
      <c r="C56" s="67"/>
      <c r="D56" s="67"/>
      <c r="E56" s="67"/>
      <c r="F56" s="68"/>
      <c r="G56" s="67"/>
      <c r="H56" s="69"/>
      <c r="I56" s="68"/>
    </row>
    <row r="57" spans="1:9" ht="22.5" customHeight="1">
      <c r="A57" s="4"/>
      <c r="B57" s="5"/>
      <c r="C57" s="67"/>
      <c r="D57" s="67"/>
      <c r="E57" s="67"/>
      <c r="F57" s="68"/>
      <c r="G57" s="67"/>
      <c r="H57" s="69"/>
      <c r="I57" s="68"/>
    </row>
    <row r="58" spans="1:9" ht="22.5" customHeight="1">
      <c r="A58" s="4"/>
      <c r="B58" s="5"/>
      <c r="C58" s="67"/>
      <c r="D58" s="67"/>
      <c r="E58" s="67"/>
      <c r="F58" s="68"/>
      <c r="G58" s="67"/>
      <c r="H58" s="69"/>
      <c r="I58" s="68"/>
    </row>
    <row r="59" spans="1:9" ht="22.5" customHeight="1">
      <c r="A59" s="4"/>
      <c r="B59" s="5"/>
      <c r="C59" s="67"/>
      <c r="D59" s="67"/>
      <c r="E59" s="67"/>
      <c r="F59" s="68"/>
      <c r="G59" s="67"/>
      <c r="H59" s="69"/>
      <c r="I59" s="68"/>
    </row>
    <row r="60" spans="1:9" ht="22.5" customHeight="1">
      <c r="A60" s="4"/>
      <c r="B60" s="5"/>
      <c r="C60" s="67"/>
      <c r="D60" s="67"/>
      <c r="E60" s="67"/>
      <c r="F60" s="68"/>
      <c r="G60" s="67"/>
      <c r="H60" s="69"/>
      <c r="I60" s="68"/>
    </row>
    <row r="61" spans="1:9" ht="22.5" customHeight="1">
      <c r="A61" s="4"/>
      <c r="B61" s="5"/>
      <c r="C61" s="67"/>
      <c r="D61" s="67"/>
      <c r="E61" s="67"/>
      <c r="F61" s="68"/>
      <c r="G61" s="67"/>
      <c r="H61" s="69"/>
      <c r="I61" s="68"/>
    </row>
    <row r="62" spans="1:9" ht="22.5" customHeight="1">
      <c r="A62" s="4"/>
      <c r="B62" s="5"/>
      <c r="C62" s="67"/>
      <c r="D62" s="67"/>
      <c r="E62" s="67"/>
      <c r="F62" s="68"/>
      <c r="G62" s="67"/>
      <c r="H62" s="69"/>
      <c r="I62" s="68"/>
    </row>
    <row r="63" spans="1:9" ht="22.5" customHeight="1">
      <c r="A63" s="4"/>
      <c r="B63" s="5"/>
      <c r="C63" s="67"/>
      <c r="D63" s="67"/>
      <c r="E63" s="67"/>
      <c r="F63" s="68"/>
      <c r="G63" s="67"/>
      <c r="H63" s="69"/>
      <c r="I63" s="68"/>
    </row>
    <row r="64" spans="1:9" ht="22.5" customHeight="1">
      <c r="A64" s="5"/>
      <c r="B64" s="5"/>
      <c r="C64" s="67"/>
      <c r="D64" s="67"/>
      <c r="E64" s="67"/>
      <c r="F64" s="68"/>
      <c r="G64" s="67"/>
      <c r="H64" s="69"/>
      <c r="I64" s="68"/>
    </row>
    <row r="65" spans="1:9" ht="22.5" customHeight="1">
      <c r="A65" s="13"/>
      <c r="B65" s="5"/>
      <c r="C65" s="67"/>
      <c r="D65" s="67"/>
      <c r="E65" s="67"/>
      <c r="F65" s="68"/>
      <c r="G65" s="67"/>
      <c r="H65" s="69"/>
      <c r="I65" s="68"/>
    </row>
    <row r="66" spans="1:9" ht="22.5" customHeight="1">
      <c r="A66" s="5"/>
      <c r="B66" s="5"/>
      <c r="C66" s="67"/>
      <c r="D66" s="67"/>
      <c r="E66" s="67"/>
      <c r="F66" s="68"/>
      <c r="G66" s="67"/>
      <c r="H66" s="69"/>
      <c r="I66" s="68"/>
    </row>
    <row r="67" spans="1:9" ht="22.5" customHeight="1">
      <c r="A67" s="65"/>
      <c r="B67" s="5"/>
      <c r="C67" s="67"/>
      <c r="D67" s="67"/>
      <c r="E67" s="67"/>
      <c r="F67" s="68"/>
      <c r="G67" s="67"/>
      <c r="H67" s="69"/>
      <c r="I67" s="68"/>
    </row>
    <row r="68" spans="1:9" ht="22.5" customHeight="1">
      <c r="A68" s="4"/>
      <c r="B68" s="5"/>
      <c r="C68" s="67"/>
      <c r="D68" s="67"/>
      <c r="E68" s="67"/>
      <c r="F68" s="68"/>
      <c r="G68" s="67"/>
      <c r="H68" s="69"/>
      <c r="I68" s="68"/>
    </row>
  </sheetData>
  <sortState ref="B16:R28">
    <sortCondition ref="B16:B28"/>
  </sortState>
  <mergeCells count="1">
    <mergeCell ref="B1:I1"/>
  </mergeCells>
  <pageMargins left="0.7" right="0.7" top="0.5" bottom="0.5" header="0.3" footer="0.3"/>
  <pageSetup scale="7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topLeftCell="B1" workbookViewId="0">
      <selection activeCell="B1" sqref="B1:I1"/>
    </sheetView>
  </sheetViews>
  <sheetFormatPr baseColWidth="10" defaultColWidth="17.33203125" defaultRowHeight="15.75" customHeight="1" x14ac:dyDescent="0"/>
  <cols>
    <col min="1" max="1" width="48.6640625" customWidth="1"/>
    <col min="2" max="2" width="30.6640625" customWidth="1"/>
    <col min="3" max="4" width="8.83203125" hidden="1" customWidth="1"/>
    <col min="5" max="5" width="9" hidden="1" customWidth="1"/>
    <col min="6" max="6" width="9.5" hidden="1" customWidth="1"/>
    <col min="7" max="7" width="8.83203125" hidden="1" customWidth="1"/>
    <col min="8" max="8" width="1.5" hidden="1" customWidth="1"/>
    <col min="9" max="9" width="14.5" style="115" bestFit="1" customWidth="1"/>
  </cols>
  <sheetData>
    <row r="1" spans="1:9" ht="22.5" customHeight="1">
      <c r="A1" s="1" t="s">
        <v>4</v>
      </c>
      <c r="B1" s="124" t="s">
        <v>210</v>
      </c>
      <c r="C1" s="125"/>
      <c r="D1" s="125"/>
      <c r="E1" s="125"/>
      <c r="F1" s="125"/>
      <c r="G1" s="125"/>
      <c r="H1" s="125"/>
      <c r="I1" s="125"/>
    </row>
    <row r="2" spans="1:9" ht="22.5" customHeight="1">
      <c r="A2" s="7" t="s">
        <v>5</v>
      </c>
      <c r="B2" s="6"/>
      <c r="C2" s="6"/>
      <c r="D2" s="6"/>
      <c r="E2" s="6"/>
      <c r="F2" s="6"/>
      <c r="G2" s="6"/>
      <c r="H2" s="6"/>
      <c r="I2" s="116">
        <v>2015</v>
      </c>
    </row>
    <row r="3" spans="1:9" ht="22.5" customHeight="1">
      <c r="A3" s="10"/>
      <c r="B3" s="9"/>
      <c r="C3" s="9"/>
      <c r="D3" s="6" t="s">
        <v>15</v>
      </c>
      <c r="E3" s="9"/>
      <c r="F3" s="9"/>
      <c r="G3" s="6" t="s">
        <v>16</v>
      </c>
      <c r="H3" s="9"/>
      <c r="I3" s="51" t="s">
        <v>208</v>
      </c>
    </row>
    <row r="4" spans="1:9" ht="22.5" customHeight="1">
      <c r="A4" s="10"/>
      <c r="B4" s="9"/>
      <c r="C4" s="12"/>
      <c r="D4" s="12"/>
      <c r="E4" s="17" t="s">
        <v>17</v>
      </c>
      <c r="F4" s="17" t="s">
        <v>21</v>
      </c>
      <c r="G4" s="20"/>
      <c r="H4" s="21"/>
      <c r="I4" s="27"/>
    </row>
    <row r="5" spans="1:9" ht="22.5" customHeight="1">
      <c r="A5" s="5"/>
      <c r="B5" s="6" t="s">
        <v>33</v>
      </c>
      <c r="C5" s="17" t="s">
        <v>34</v>
      </c>
      <c r="D5" s="17" t="s">
        <v>35</v>
      </c>
      <c r="E5" s="17" t="s">
        <v>36</v>
      </c>
      <c r="F5" s="17" t="s">
        <v>37</v>
      </c>
      <c r="G5" s="17" t="s">
        <v>38</v>
      </c>
      <c r="H5" s="20"/>
      <c r="I5" s="27"/>
    </row>
    <row r="6" spans="1:9" ht="22.5" customHeight="1">
      <c r="A6" s="5"/>
      <c r="B6" s="6" t="s">
        <v>39</v>
      </c>
      <c r="C6" s="28"/>
      <c r="D6" s="28"/>
      <c r="E6" s="28"/>
      <c r="F6" s="28"/>
      <c r="G6" s="28"/>
      <c r="H6" s="28"/>
      <c r="I6" s="29"/>
    </row>
    <row r="7" spans="1:9" ht="22.5" customHeight="1">
      <c r="A7" s="31"/>
      <c r="B7" s="96" t="s">
        <v>136</v>
      </c>
      <c r="C7" s="32">
        <v>0</v>
      </c>
      <c r="D7" s="32" t="e">
        <f>SUM(#REF!/12)</f>
        <v>#REF!</v>
      </c>
      <c r="E7" s="16" t="e">
        <f t="shared" ref="E7:E13" si="0">SUM(C7-D7)</f>
        <v>#REF!</v>
      </c>
      <c r="F7" s="33" t="e">
        <f>SUM(C7/D7)</f>
        <v>#REF!</v>
      </c>
      <c r="G7" s="32">
        <v>0</v>
      </c>
      <c r="H7" s="16"/>
      <c r="I7" s="119">
        <v>11000</v>
      </c>
    </row>
    <row r="8" spans="1:9" ht="22.5" customHeight="1">
      <c r="A8" s="31"/>
      <c r="B8" s="34" t="s">
        <v>138</v>
      </c>
      <c r="C8" s="32">
        <v>0</v>
      </c>
      <c r="D8" s="32" t="e">
        <f>SUM(#REF!/12)</f>
        <v>#REF!</v>
      </c>
      <c r="E8" s="16" t="e">
        <f t="shared" si="0"/>
        <v>#REF!</v>
      </c>
      <c r="F8" s="33" t="e">
        <f>SUM(C8/D8)</f>
        <v>#REF!</v>
      </c>
      <c r="G8" s="32">
        <v>122</v>
      </c>
      <c r="H8" s="16"/>
      <c r="I8" s="119">
        <v>11000</v>
      </c>
    </row>
    <row r="9" spans="1:9" ht="22.5" customHeight="1">
      <c r="B9" s="34" t="s">
        <v>41</v>
      </c>
      <c r="C9" s="84">
        <v>0</v>
      </c>
      <c r="D9" s="84" t="e">
        <f>SUM(#REF!/12)</f>
        <v>#REF!</v>
      </c>
      <c r="E9" s="58" t="e">
        <f t="shared" si="0"/>
        <v>#REF!</v>
      </c>
      <c r="F9" s="33">
        <v>0</v>
      </c>
      <c r="G9" s="84">
        <v>0</v>
      </c>
      <c r="H9" s="58"/>
      <c r="I9" s="119">
        <v>37000</v>
      </c>
    </row>
    <row r="10" spans="1:9" ht="22.5" customHeight="1">
      <c r="A10" s="31"/>
      <c r="B10" s="97" t="s">
        <v>40</v>
      </c>
      <c r="C10" s="32">
        <v>12905</v>
      </c>
      <c r="D10" s="32" t="e">
        <f>SUM(#REF!/12)</f>
        <v>#REF!</v>
      </c>
      <c r="E10" s="16" t="e">
        <f t="shared" si="0"/>
        <v>#REF!</v>
      </c>
      <c r="F10" s="33" t="e">
        <f>SUM(C10/D10)</f>
        <v>#REF!</v>
      </c>
      <c r="G10" s="32">
        <v>12714</v>
      </c>
      <c r="H10" s="16"/>
      <c r="I10" s="119">
        <v>200000</v>
      </c>
    </row>
    <row r="11" spans="1:9" ht="22.5" customHeight="1">
      <c r="A11" s="63" t="s">
        <v>131</v>
      </c>
      <c r="B11" s="104" t="s">
        <v>134</v>
      </c>
      <c r="C11" s="105">
        <v>0</v>
      </c>
      <c r="D11" s="105" t="e">
        <f>SUM(#REF!/12)</f>
        <v>#REF!</v>
      </c>
      <c r="E11" s="106" t="e">
        <f t="shared" si="0"/>
        <v>#REF!</v>
      </c>
      <c r="F11" s="107" t="e">
        <f>SUM(C11/D11)</f>
        <v>#REF!</v>
      </c>
      <c r="G11" s="105">
        <v>0</v>
      </c>
      <c r="H11" s="106"/>
      <c r="I11" s="120">
        <v>3000</v>
      </c>
    </row>
    <row r="12" spans="1:9" ht="22.5" customHeight="1">
      <c r="A12" s="31"/>
      <c r="B12" s="97" t="s">
        <v>135</v>
      </c>
      <c r="C12" s="32">
        <v>0</v>
      </c>
      <c r="D12" s="32" t="e">
        <f>SUM(#REF!/12)</f>
        <v>#REF!</v>
      </c>
      <c r="E12" s="16" t="e">
        <f t="shared" si="0"/>
        <v>#REF!</v>
      </c>
      <c r="F12" s="33" t="e">
        <f>SUM(C12/D12)</f>
        <v>#REF!</v>
      </c>
      <c r="G12" s="32">
        <v>0</v>
      </c>
      <c r="H12" s="16"/>
      <c r="I12" s="119">
        <v>20000</v>
      </c>
    </row>
    <row r="13" spans="1:9" ht="22.5" customHeight="1">
      <c r="A13" s="31"/>
      <c r="B13" s="34" t="s">
        <v>135</v>
      </c>
      <c r="C13" s="32">
        <v>0</v>
      </c>
      <c r="D13" s="32">
        <v>0</v>
      </c>
      <c r="E13" s="16">
        <f t="shared" si="0"/>
        <v>0</v>
      </c>
      <c r="F13" s="33">
        <v>0</v>
      </c>
      <c r="G13" s="32">
        <v>160000</v>
      </c>
      <c r="H13" s="16"/>
      <c r="I13" s="119">
        <v>0</v>
      </c>
    </row>
    <row r="14" spans="1:9" ht="22.5" customHeight="1">
      <c r="A14" s="4"/>
      <c r="B14" s="8" t="s">
        <v>139</v>
      </c>
      <c r="C14" s="46">
        <f>SUM(C7:C13)</f>
        <v>12905</v>
      </c>
      <c r="D14" s="46" t="e">
        <f>SUM(D7:D13)</f>
        <v>#REF!</v>
      </c>
      <c r="E14" s="46" t="e">
        <f>SUM(E7:E13)</f>
        <v>#REF!</v>
      </c>
      <c r="F14" s="56" t="e">
        <f>SUM(C14/D14)</f>
        <v>#REF!</v>
      </c>
      <c r="G14" s="46">
        <f>SUM(G7:G13)</f>
        <v>172836</v>
      </c>
      <c r="H14" s="50"/>
      <c r="I14" s="88">
        <f>SUM(I7:I13)</f>
        <v>282000</v>
      </c>
    </row>
    <row r="15" spans="1:9" ht="22.5" customHeight="1">
      <c r="A15" s="5"/>
      <c r="B15" s="52"/>
      <c r="C15" s="53"/>
      <c r="D15" s="53"/>
      <c r="E15" s="53"/>
      <c r="F15" s="16"/>
      <c r="G15" s="53"/>
      <c r="H15" s="53"/>
      <c r="I15" s="119"/>
    </row>
    <row r="16" spans="1:9" ht="22.5" customHeight="1">
      <c r="A16" s="59"/>
      <c r="B16" s="8" t="s">
        <v>141</v>
      </c>
      <c r="C16" s="50"/>
      <c r="D16" s="50"/>
      <c r="E16" s="50"/>
      <c r="F16" s="46"/>
      <c r="G16" s="50"/>
      <c r="H16" s="50"/>
      <c r="I16" s="108"/>
    </row>
    <row r="17" spans="1:9" ht="22.5" customHeight="1">
      <c r="A17" s="31"/>
      <c r="B17" s="97" t="s">
        <v>142</v>
      </c>
      <c r="C17" s="16">
        <v>499</v>
      </c>
      <c r="D17" s="32" t="e">
        <f>SUM(#REF!/12)</f>
        <v>#REF!</v>
      </c>
      <c r="E17" s="16">
        <v>0</v>
      </c>
      <c r="F17" s="33" t="e">
        <f>SUM(C17/D17)</f>
        <v>#REF!</v>
      </c>
      <c r="G17" s="16">
        <v>558</v>
      </c>
      <c r="H17" s="16"/>
      <c r="I17" s="119">
        <v>10000</v>
      </c>
    </row>
    <row r="18" spans="1:9" ht="22.5" customHeight="1">
      <c r="A18" s="31"/>
      <c r="B18" s="34" t="s">
        <v>143</v>
      </c>
      <c r="C18" s="16">
        <v>252</v>
      </c>
      <c r="D18" s="32" t="e">
        <f>SUM(#REF!/12)</f>
        <v>#REF!</v>
      </c>
      <c r="E18" s="16">
        <v>0</v>
      </c>
      <c r="F18" s="33" t="e">
        <f>SUM(C18/D18)</f>
        <v>#REF!</v>
      </c>
      <c r="G18" s="16">
        <v>0</v>
      </c>
      <c r="H18" s="16"/>
      <c r="I18" s="119">
        <v>28200</v>
      </c>
    </row>
    <row r="19" spans="1:9" ht="22.5" customHeight="1">
      <c r="A19" s="4"/>
      <c r="B19" s="34" t="s">
        <v>157</v>
      </c>
      <c r="C19" s="16">
        <v>0</v>
      </c>
      <c r="D19" s="32" t="e">
        <f>SUM(#REF!/12)</f>
        <v>#REF!</v>
      </c>
      <c r="E19" s="16">
        <v>0</v>
      </c>
      <c r="F19" s="33">
        <v>0</v>
      </c>
      <c r="G19" s="16">
        <v>0</v>
      </c>
      <c r="H19" s="16"/>
      <c r="I19" s="119">
        <v>0</v>
      </c>
    </row>
    <row r="20" spans="1:9" ht="22.5" customHeight="1">
      <c r="A20" s="31"/>
      <c r="B20" s="97" t="s">
        <v>135</v>
      </c>
      <c r="C20" s="16">
        <v>0</v>
      </c>
      <c r="D20" s="32" t="e">
        <f>SUM(#REF!/12)</f>
        <v>#REF!</v>
      </c>
      <c r="E20" s="16">
        <v>0</v>
      </c>
      <c r="F20" s="33">
        <v>0</v>
      </c>
      <c r="G20" s="16">
        <v>0</v>
      </c>
      <c r="H20" s="16"/>
      <c r="I20" s="119">
        <v>1500</v>
      </c>
    </row>
    <row r="21" spans="1:9" ht="22.5" customHeight="1">
      <c r="A21" s="31"/>
      <c r="B21" s="34" t="s">
        <v>151</v>
      </c>
      <c r="C21" s="16">
        <v>0</v>
      </c>
      <c r="D21" s="32" t="e">
        <f>SUM(#REF!/12)</f>
        <v>#REF!</v>
      </c>
      <c r="E21" s="16">
        <v>0</v>
      </c>
      <c r="F21" s="33">
        <v>0</v>
      </c>
      <c r="G21" s="16">
        <v>15</v>
      </c>
      <c r="H21" s="16"/>
      <c r="I21" s="119">
        <v>0</v>
      </c>
    </row>
    <row r="22" spans="1:9" ht="22.5" customHeight="1">
      <c r="A22" s="4"/>
      <c r="B22" s="8" t="s">
        <v>158</v>
      </c>
      <c r="C22" s="46">
        <f>SUM(C17:C21)</f>
        <v>751</v>
      </c>
      <c r="D22" s="46" t="e">
        <f>SUM(D17:D21)</f>
        <v>#REF!</v>
      </c>
      <c r="E22" s="46">
        <f>SUM(E17:E21)</f>
        <v>0</v>
      </c>
      <c r="F22" s="47" t="e">
        <f t="shared" ref="F22:F23" si="1">SUM(C22/D22)</f>
        <v>#REF!</v>
      </c>
      <c r="G22" s="46">
        <f>SUM(G17:G21)</f>
        <v>573</v>
      </c>
      <c r="H22" s="50"/>
      <c r="I22" s="88">
        <f>SUM(I17:I21)</f>
        <v>39700</v>
      </c>
    </row>
    <row r="23" spans="1:9" ht="22.5" customHeight="1">
      <c r="A23" s="4"/>
      <c r="B23" s="8" t="s">
        <v>161</v>
      </c>
      <c r="C23" s="46">
        <f>SUM(C14-C22)</f>
        <v>12154</v>
      </c>
      <c r="D23" s="46" t="e">
        <f>SUM(D14-D22)</f>
        <v>#REF!</v>
      </c>
      <c r="E23" s="46" t="e">
        <f>SUM(E22+E14)</f>
        <v>#REF!</v>
      </c>
      <c r="F23" s="47" t="e">
        <f t="shared" si="1"/>
        <v>#REF!</v>
      </c>
      <c r="G23" s="46">
        <f>SUM(G14-G22)</f>
        <v>172263</v>
      </c>
      <c r="H23" s="50"/>
      <c r="I23" s="88">
        <f>SUM(I14-I22)</f>
        <v>242300</v>
      </c>
    </row>
    <row r="24" spans="1:9" ht="22.5" customHeight="1">
      <c r="A24" s="4"/>
      <c r="B24" s="5"/>
      <c r="C24" s="67"/>
      <c r="D24" s="67"/>
      <c r="E24" s="67"/>
      <c r="F24" s="68"/>
      <c r="G24" s="67"/>
      <c r="H24" s="69"/>
      <c r="I24" s="68"/>
    </row>
    <row r="25" spans="1:9" ht="22.5" customHeight="1">
      <c r="A25" s="4"/>
      <c r="B25" s="5"/>
      <c r="C25" s="67"/>
      <c r="D25" s="67"/>
      <c r="E25" s="67"/>
      <c r="F25" s="68"/>
      <c r="G25" s="67"/>
      <c r="H25" s="69"/>
      <c r="I25" s="68"/>
    </row>
    <row r="26" spans="1:9" ht="22.5" customHeight="1">
      <c r="A26" s="4"/>
      <c r="B26" s="5"/>
      <c r="C26" s="67"/>
      <c r="D26" s="67"/>
      <c r="E26" s="67"/>
      <c r="F26" s="68"/>
      <c r="G26" s="67"/>
      <c r="H26" s="69"/>
      <c r="I26" s="68"/>
    </row>
    <row r="27" spans="1:9" ht="22.5" customHeight="1">
      <c r="A27" s="4"/>
      <c r="B27" s="5"/>
      <c r="C27" s="67"/>
      <c r="D27" s="67"/>
      <c r="E27" s="67"/>
      <c r="F27" s="68"/>
      <c r="G27" s="67"/>
      <c r="H27" s="69"/>
      <c r="I27" s="68"/>
    </row>
    <row r="28" spans="1:9" ht="22.5" customHeight="1">
      <c r="A28" s="4"/>
      <c r="B28" s="5"/>
      <c r="C28" s="67"/>
      <c r="D28" s="67"/>
      <c r="E28" s="67"/>
      <c r="F28" s="68"/>
      <c r="G28" s="67"/>
      <c r="H28" s="69"/>
      <c r="I28" s="68"/>
    </row>
    <row r="29" spans="1:9" ht="22.5" customHeight="1">
      <c r="A29" s="4"/>
      <c r="B29" s="5"/>
      <c r="C29" s="67"/>
      <c r="D29" s="67"/>
      <c r="E29" s="67"/>
      <c r="F29" s="68"/>
      <c r="G29" s="67"/>
      <c r="H29" s="69"/>
      <c r="I29" s="68"/>
    </row>
    <row r="30" spans="1:9" ht="22.5" customHeight="1">
      <c r="A30" s="4"/>
      <c r="B30" s="5"/>
      <c r="C30" s="67"/>
      <c r="D30" s="67"/>
      <c r="E30" s="67"/>
      <c r="F30" s="68"/>
      <c r="G30" s="67"/>
      <c r="H30" s="69"/>
      <c r="I30" s="68"/>
    </row>
    <row r="31" spans="1:9" ht="22.5" customHeight="1">
      <c r="A31" s="4"/>
      <c r="B31" s="5"/>
      <c r="C31" s="67"/>
      <c r="D31" s="67"/>
      <c r="E31" s="67"/>
      <c r="F31" s="68"/>
      <c r="G31" s="67"/>
      <c r="H31" s="69"/>
      <c r="I31" s="68"/>
    </row>
    <row r="32" spans="1:9" ht="22.5" customHeight="1">
      <c r="A32" s="4"/>
      <c r="B32" s="5"/>
      <c r="C32" s="67"/>
      <c r="D32" s="67"/>
      <c r="E32" s="67"/>
      <c r="F32" s="68"/>
      <c r="G32" s="67"/>
      <c r="H32" s="69"/>
      <c r="I32" s="68"/>
    </row>
    <row r="33" spans="1:9" ht="22.5" customHeight="1">
      <c r="A33" s="4"/>
      <c r="B33" s="5"/>
      <c r="C33" s="67"/>
      <c r="D33" s="67"/>
      <c r="E33" s="67"/>
      <c r="F33" s="68"/>
      <c r="G33" s="67"/>
      <c r="H33" s="69"/>
      <c r="I33" s="68"/>
    </row>
    <row r="34" spans="1:9" ht="22.5" customHeight="1">
      <c r="A34" s="4"/>
      <c r="B34" s="5"/>
      <c r="C34" s="67"/>
      <c r="D34" s="67"/>
      <c r="E34" s="67"/>
      <c r="F34" s="68"/>
      <c r="G34" s="67"/>
      <c r="H34" s="69"/>
      <c r="I34" s="68"/>
    </row>
    <row r="35" spans="1:9" ht="22.5" customHeight="1">
      <c r="A35" s="4"/>
      <c r="B35" s="5"/>
      <c r="C35" s="67"/>
      <c r="D35" s="67"/>
      <c r="E35" s="67"/>
      <c r="F35" s="68"/>
      <c r="G35" s="67"/>
      <c r="H35" s="69"/>
      <c r="I35" s="68"/>
    </row>
    <row r="36" spans="1:9" ht="22.5" customHeight="1">
      <c r="A36" s="4"/>
      <c r="B36" s="5"/>
      <c r="C36" s="67"/>
      <c r="D36" s="67"/>
      <c r="E36" s="67"/>
      <c r="F36" s="68"/>
      <c r="G36" s="67"/>
      <c r="H36" s="69"/>
      <c r="I36" s="68"/>
    </row>
    <row r="37" spans="1:9" ht="22.5" customHeight="1">
      <c r="A37" s="4"/>
      <c r="B37" s="5"/>
      <c r="C37" s="67"/>
      <c r="D37" s="67"/>
      <c r="E37" s="67"/>
      <c r="F37" s="68"/>
      <c r="G37" s="67"/>
      <c r="H37" s="69"/>
      <c r="I37" s="68"/>
    </row>
    <row r="38" spans="1:9" ht="22.5" customHeight="1">
      <c r="A38" s="4"/>
      <c r="B38" s="5"/>
      <c r="C38" s="67"/>
      <c r="D38" s="67"/>
      <c r="E38" s="67"/>
      <c r="F38" s="68"/>
      <c r="G38" s="67"/>
      <c r="H38" s="69"/>
      <c r="I38" s="68"/>
    </row>
    <row r="39" spans="1:9" ht="22.5" customHeight="1">
      <c r="A39" s="4"/>
      <c r="B39" s="5"/>
      <c r="C39" s="67"/>
      <c r="D39" s="67"/>
      <c r="E39" s="67"/>
      <c r="F39" s="68"/>
      <c r="G39" s="67"/>
      <c r="H39" s="69"/>
      <c r="I39" s="68"/>
    </row>
    <row r="40" spans="1:9" ht="22.5" customHeight="1">
      <c r="A40" s="4"/>
      <c r="B40" s="5"/>
      <c r="C40" s="67"/>
      <c r="D40" s="67"/>
      <c r="E40" s="67"/>
      <c r="F40" s="68"/>
      <c r="G40" s="67"/>
      <c r="H40" s="69"/>
      <c r="I40" s="68"/>
    </row>
    <row r="41" spans="1:9" ht="22.5" customHeight="1">
      <c r="A41" s="4"/>
      <c r="B41" s="5"/>
      <c r="C41" s="67"/>
      <c r="D41" s="67"/>
      <c r="E41" s="67"/>
      <c r="F41" s="68"/>
      <c r="G41" s="67"/>
      <c r="H41" s="69"/>
      <c r="I41" s="68"/>
    </row>
    <row r="42" spans="1:9" ht="22.5" customHeight="1">
      <c r="A42" s="4"/>
      <c r="B42" s="5"/>
      <c r="C42" s="67"/>
      <c r="D42" s="67"/>
      <c r="E42" s="67"/>
      <c r="F42" s="68"/>
      <c r="G42" s="67"/>
      <c r="H42" s="69"/>
      <c r="I42" s="68"/>
    </row>
    <row r="43" spans="1:9" ht="22.5" customHeight="1">
      <c r="A43" s="4"/>
      <c r="B43" s="5"/>
      <c r="C43" s="67"/>
      <c r="D43" s="67"/>
      <c r="E43" s="67"/>
      <c r="F43" s="68"/>
      <c r="G43" s="67"/>
      <c r="H43" s="69"/>
      <c r="I43" s="68"/>
    </row>
    <row r="44" spans="1:9" ht="22.5" customHeight="1">
      <c r="A44" s="4"/>
      <c r="B44" s="5"/>
      <c r="C44" s="67"/>
      <c r="D44" s="67"/>
      <c r="E44" s="67"/>
      <c r="F44" s="68"/>
      <c r="G44" s="67"/>
      <c r="H44" s="69"/>
      <c r="I44" s="68"/>
    </row>
    <row r="45" spans="1:9" ht="22.5" customHeight="1">
      <c r="A45" s="4"/>
      <c r="B45" s="5"/>
      <c r="C45" s="67"/>
      <c r="D45" s="67"/>
      <c r="E45" s="67"/>
      <c r="F45" s="68"/>
      <c r="G45" s="67"/>
      <c r="H45" s="69"/>
      <c r="I45" s="68"/>
    </row>
    <row r="46" spans="1:9" ht="22.5" customHeight="1">
      <c r="A46" s="4"/>
      <c r="B46" s="5"/>
      <c r="C46" s="67"/>
      <c r="D46" s="67"/>
      <c r="E46" s="67"/>
      <c r="F46" s="68"/>
      <c r="G46" s="67"/>
      <c r="H46" s="69"/>
      <c r="I46" s="68"/>
    </row>
    <row r="47" spans="1:9" ht="22.5" customHeight="1">
      <c r="A47" s="4"/>
      <c r="B47" s="5"/>
      <c r="C47" s="67"/>
      <c r="D47" s="67"/>
      <c r="E47" s="67"/>
      <c r="F47" s="68"/>
      <c r="G47" s="67"/>
      <c r="H47" s="69"/>
      <c r="I47" s="68"/>
    </row>
    <row r="48" spans="1:9" ht="22.5" customHeight="1">
      <c r="A48" s="4"/>
      <c r="B48" s="5"/>
      <c r="C48" s="67"/>
      <c r="D48" s="67"/>
      <c r="E48" s="67"/>
      <c r="F48" s="68"/>
      <c r="G48" s="67"/>
      <c r="H48" s="69"/>
      <c r="I48" s="68"/>
    </row>
    <row r="49" spans="1:9" ht="22.5" customHeight="1">
      <c r="A49" s="4"/>
      <c r="B49" s="5"/>
      <c r="C49" s="67"/>
      <c r="D49" s="67"/>
      <c r="E49" s="67"/>
      <c r="F49" s="68"/>
      <c r="G49" s="67"/>
      <c r="H49" s="69"/>
      <c r="I49" s="68"/>
    </row>
    <row r="50" spans="1:9" ht="22.5" customHeight="1">
      <c r="A50" s="5"/>
      <c r="B50" s="5"/>
      <c r="C50" s="67"/>
      <c r="D50" s="67"/>
      <c r="E50" s="67"/>
      <c r="F50" s="68"/>
      <c r="G50" s="67"/>
      <c r="H50" s="69"/>
      <c r="I50" s="68"/>
    </row>
    <row r="51" spans="1:9" ht="22.5" customHeight="1">
      <c r="A51" s="13"/>
      <c r="B51" s="5"/>
      <c r="C51" s="67"/>
      <c r="D51" s="67"/>
      <c r="E51" s="67"/>
      <c r="F51" s="68"/>
      <c r="G51" s="67"/>
      <c r="H51" s="69"/>
      <c r="I51" s="68"/>
    </row>
    <row r="52" spans="1:9" ht="22.5" customHeight="1">
      <c r="A52" s="5"/>
      <c r="B52" s="5"/>
      <c r="C52" s="67"/>
      <c r="D52" s="67"/>
      <c r="E52" s="67"/>
      <c r="F52" s="68"/>
      <c r="G52" s="67"/>
      <c r="H52" s="69"/>
      <c r="I52" s="68"/>
    </row>
    <row r="53" spans="1:9" ht="22.5" customHeight="1">
      <c r="A53" s="65"/>
      <c r="B53" s="5"/>
      <c r="C53" s="67"/>
      <c r="D53" s="67"/>
      <c r="E53" s="67"/>
      <c r="F53" s="68"/>
      <c r="G53" s="67"/>
      <c r="H53" s="69"/>
      <c r="I53" s="68"/>
    </row>
    <row r="54" spans="1:9" ht="22.5" customHeight="1">
      <c r="A54" s="4"/>
      <c r="B54" s="5"/>
      <c r="C54" s="67"/>
      <c r="D54" s="67"/>
      <c r="E54" s="67"/>
      <c r="F54" s="68"/>
      <c r="G54" s="67"/>
      <c r="H54" s="69"/>
      <c r="I54" s="68"/>
    </row>
  </sheetData>
  <sortState ref="B7:R13">
    <sortCondition ref="B7"/>
  </sortState>
  <mergeCells count="1">
    <mergeCell ref="B1:I1"/>
  </mergeCells>
  <pageMargins left="0.7" right="0.7" top="0.75" bottom="0.75" header="0.3" footer="0.3"/>
  <pageSetup scale="7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topLeftCell="B1" workbookViewId="0">
      <selection activeCell="B1" sqref="B1"/>
    </sheetView>
  </sheetViews>
  <sheetFormatPr baseColWidth="10" defaultColWidth="17.33203125" defaultRowHeight="15.75" customHeight="1" x14ac:dyDescent="0"/>
  <cols>
    <col min="1" max="1" width="33" customWidth="1"/>
    <col min="2" max="2" width="32" customWidth="1"/>
    <col min="3" max="6" width="14.1640625" hidden="1" customWidth="1"/>
    <col min="7" max="7" width="10.1640625" hidden="1" customWidth="1"/>
    <col min="8" max="8" width="1.5" hidden="1" customWidth="1"/>
    <col min="9" max="9" width="14.5" style="115" bestFit="1" customWidth="1"/>
    <col min="10" max="18" width="8.5" hidden="1" customWidth="1"/>
  </cols>
  <sheetData>
    <row r="1" spans="1:18" ht="22.5" customHeight="1">
      <c r="A1" s="1"/>
      <c r="B1" s="2" t="s">
        <v>210</v>
      </c>
      <c r="C1" s="3"/>
      <c r="D1" s="3"/>
      <c r="E1" s="3"/>
      <c r="F1" s="3"/>
      <c r="G1" s="3"/>
      <c r="H1" s="3"/>
      <c r="I1" s="114"/>
      <c r="J1" s="16"/>
      <c r="K1" s="16"/>
      <c r="L1" s="16"/>
      <c r="M1" s="16"/>
      <c r="N1" s="16"/>
      <c r="O1" s="16"/>
      <c r="P1" s="16"/>
      <c r="Q1" s="16"/>
      <c r="R1" s="16"/>
    </row>
    <row r="2" spans="1:18" ht="22.5" customHeight="1">
      <c r="A2" s="5"/>
      <c r="B2" s="6"/>
      <c r="C2" s="6"/>
      <c r="D2" s="6"/>
      <c r="E2" s="6"/>
      <c r="F2" s="6"/>
      <c r="G2" s="6"/>
      <c r="H2" s="6"/>
      <c r="I2" s="116">
        <v>2015</v>
      </c>
      <c r="J2" s="16"/>
      <c r="K2" s="16"/>
      <c r="L2" s="16"/>
      <c r="M2" s="16"/>
      <c r="N2" s="16"/>
      <c r="O2" s="16"/>
      <c r="P2" s="16"/>
      <c r="Q2" s="16"/>
      <c r="R2" s="16"/>
    </row>
    <row r="3" spans="1:18" ht="22.5" customHeight="1">
      <c r="A3" s="10"/>
      <c r="B3" s="9"/>
      <c r="C3" s="9"/>
      <c r="D3" s="6" t="s">
        <v>22</v>
      </c>
      <c r="E3" s="9"/>
      <c r="F3" s="9"/>
      <c r="G3" s="6" t="s">
        <v>23</v>
      </c>
      <c r="H3" s="9"/>
      <c r="I3" s="51" t="s">
        <v>208</v>
      </c>
      <c r="J3" s="16"/>
      <c r="K3" s="16"/>
      <c r="L3" s="16"/>
      <c r="M3" s="16"/>
      <c r="N3" s="16"/>
      <c r="O3" s="16"/>
      <c r="P3" s="16"/>
      <c r="Q3" s="16"/>
      <c r="R3" s="16"/>
    </row>
    <row r="4" spans="1:18" ht="22.5" customHeight="1">
      <c r="A4" s="10"/>
      <c r="B4" s="9"/>
      <c r="C4" s="12"/>
      <c r="D4" s="12"/>
      <c r="E4" s="17" t="s">
        <v>26</v>
      </c>
      <c r="F4" s="17" t="s">
        <v>27</v>
      </c>
      <c r="G4" s="20"/>
      <c r="H4" s="21"/>
      <c r="I4" s="27"/>
      <c r="J4" s="16"/>
      <c r="K4" s="16"/>
      <c r="L4" s="16"/>
      <c r="M4" s="16"/>
      <c r="N4" s="16"/>
      <c r="O4" s="16"/>
      <c r="P4" s="16"/>
      <c r="Q4" s="16"/>
      <c r="R4" s="16"/>
    </row>
    <row r="5" spans="1:18" ht="22.5" customHeight="1">
      <c r="A5" s="5"/>
      <c r="B5" s="6" t="s">
        <v>67</v>
      </c>
      <c r="C5" s="17" t="s">
        <v>68</v>
      </c>
      <c r="D5" s="17" t="s">
        <v>70</v>
      </c>
      <c r="E5" s="17" t="s">
        <v>71</v>
      </c>
      <c r="F5" s="17" t="s">
        <v>72</v>
      </c>
      <c r="G5" s="17" t="s">
        <v>73</v>
      </c>
      <c r="H5" s="20"/>
      <c r="I5" s="27"/>
      <c r="J5" s="16"/>
      <c r="K5" s="16"/>
      <c r="L5" s="16"/>
      <c r="M5" s="16"/>
      <c r="N5" s="16"/>
      <c r="O5" s="16"/>
      <c r="P5" s="16"/>
      <c r="Q5" s="16"/>
      <c r="R5" s="16"/>
    </row>
    <row r="6" spans="1:18" ht="22.5" customHeight="1">
      <c r="A6" s="5"/>
      <c r="B6" s="6" t="s">
        <v>76</v>
      </c>
      <c r="C6" s="28"/>
      <c r="D6" s="28"/>
      <c r="E6" s="28"/>
      <c r="F6" s="28"/>
      <c r="G6" s="28"/>
      <c r="H6" s="28"/>
      <c r="I6" s="29"/>
      <c r="J6" s="16"/>
      <c r="K6" s="16"/>
      <c r="L6" s="16"/>
      <c r="M6" s="16"/>
      <c r="N6" s="16"/>
      <c r="O6" s="16"/>
      <c r="P6" s="16"/>
      <c r="Q6" s="16"/>
      <c r="R6" s="16"/>
    </row>
    <row r="7" spans="1:18" ht="22.5" customHeight="1">
      <c r="A7" s="4"/>
      <c r="B7" s="30"/>
      <c r="C7" s="28"/>
      <c r="D7" s="28"/>
      <c r="E7" s="28"/>
      <c r="F7" s="28"/>
      <c r="G7" s="28"/>
      <c r="H7" s="28"/>
      <c r="I7" s="28"/>
      <c r="J7" s="16"/>
      <c r="K7" s="16"/>
      <c r="L7" s="16"/>
      <c r="M7" s="16"/>
      <c r="N7" s="16"/>
      <c r="O7" s="16"/>
      <c r="P7" s="16"/>
      <c r="Q7" s="16"/>
      <c r="R7" s="16"/>
    </row>
    <row r="8" spans="1:18" ht="22.5" customHeight="1">
      <c r="A8" s="4"/>
      <c r="B8" s="30" t="s">
        <v>105</v>
      </c>
      <c r="C8" s="32">
        <v>2143</v>
      </c>
      <c r="D8" s="32" t="e">
        <f>SUM(#REF!/12)</f>
        <v>#REF!</v>
      </c>
      <c r="E8" s="16" t="e">
        <f>SUM(C8-D8)</f>
        <v>#REF!</v>
      </c>
      <c r="F8" s="33" t="e">
        <f>SUM(C8/D8)</f>
        <v>#REF!</v>
      </c>
      <c r="G8" s="32">
        <v>0</v>
      </c>
      <c r="H8" s="35"/>
      <c r="I8" s="119">
        <v>49500</v>
      </c>
      <c r="J8" s="16"/>
      <c r="K8" s="16"/>
      <c r="L8" s="16"/>
      <c r="M8" s="16"/>
      <c r="N8" s="16"/>
      <c r="O8" s="16"/>
      <c r="P8" s="16"/>
      <c r="Q8" s="16"/>
      <c r="R8" s="16"/>
    </row>
    <row r="9" spans="1:18" s="89" customFormat="1" ht="22.5" customHeight="1">
      <c r="A9" s="31"/>
      <c r="B9" s="94" t="s">
        <v>197</v>
      </c>
      <c r="C9" s="84"/>
      <c r="D9" s="84"/>
      <c r="E9" s="58"/>
      <c r="F9" s="33"/>
      <c r="G9" s="84"/>
      <c r="H9" s="35"/>
      <c r="I9" s="119">
        <v>0</v>
      </c>
      <c r="J9" s="58"/>
      <c r="K9" s="58"/>
      <c r="L9" s="58"/>
      <c r="M9" s="58"/>
      <c r="N9" s="58"/>
      <c r="O9" s="58"/>
      <c r="P9" s="58"/>
      <c r="Q9" s="58"/>
      <c r="R9" s="58"/>
    </row>
    <row r="10" spans="1:18" ht="22.5" customHeight="1">
      <c r="A10" s="4"/>
      <c r="B10" s="30" t="s">
        <v>106</v>
      </c>
      <c r="C10" s="32">
        <v>0</v>
      </c>
      <c r="D10" s="32">
        <v>0</v>
      </c>
      <c r="E10" s="16">
        <f>SUM(C10-D10)</f>
        <v>0</v>
      </c>
      <c r="F10" s="33">
        <v>0</v>
      </c>
      <c r="G10" s="32">
        <v>-1276</v>
      </c>
      <c r="H10" s="16"/>
      <c r="I10" s="119">
        <v>0</v>
      </c>
      <c r="J10" s="16"/>
      <c r="K10" s="16"/>
      <c r="L10" s="16"/>
      <c r="M10" s="16"/>
      <c r="N10" s="16"/>
      <c r="O10" s="16"/>
      <c r="P10" s="16"/>
      <c r="Q10" s="16"/>
      <c r="R10" s="16"/>
    </row>
    <row r="11" spans="1:18" s="103" customFormat="1" ht="22.5" customHeight="1">
      <c r="A11" s="31"/>
      <c r="B11" s="34" t="s">
        <v>206</v>
      </c>
      <c r="C11" s="84"/>
      <c r="D11" s="84"/>
      <c r="E11" s="58"/>
      <c r="F11" s="33"/>
      <c r="G11" s="84"/>
      <c r="H11" s="58"/>
      <c r="I11" s="119">
        <v>0</v>
      </c>
      <c r="J11" s="58"/>
      <c r="K11" s="58"/>
      <c r="L11" s="58"/>
      <c r="M11" s="58"/>
      <c r="N11" s="58"/>
      <c r="O11" s="58"/>
      <c r="P11" s="58"/>
      <c r="Q11" s="58"/>
      <c r="R11" s="58"/>
    </row>
    <row r="12" spans="1:18" ht="22.5" customHeight="1">
      <c r="A12" s="4"/>
      <c r="B12" s="6" t="s">
        <v>109</v>
      </c>
      <c r="C12" s="46">
        <f t="shared" ref="C12:E12" si="0">SUM(C8:C10)</f>
        <v>2143</v>
      </c>
      <c r="D12" s="46" t="e">
        <f t="shared" si="0"/>
        <v>#REF!</v>
      </c>
      <c r="E12" s="46" t="e">
        <f t="shared" si="0"/>
        <v>#REF!</v>
      </c>
      <c r="F12" s="47" t="e">
        <f>SUM(C12/D12)</f>
        <v>#REF!</v>
      </c>
      <c r="G12" s="46">
        <f>SUM(G8:G10)</f>
        <v>-1276</v>
      </c>
      <c r="H12" s="50"/>
      <c r="I12" s="88">
        <f>SUM(I8:I11)</f>
        <v>49500</v>
      </c>
      <c r="J12" s="46"/>
      <c r="K12" s="46"/>
      <c r="L12" s="46"/>
      <c r="M12" s="46"/>
      <c r="N12" s="46"/>
      <c r="O12" s="46"/>
      <c r="P12" s="46"/>
      <c r="Q12" s="46"/>
      <c r="R12" s="46"/>
    </row>
    <row r="13" spans="1:18" ht="22.5" customHeight="1">
      <c r="A13" s="4"/>
      <c r="B13" s="52"/>
      <c r="C13" s="53"/>
      <c r="D13" s="53"/>
      <c r="E13" s="53"/>
      <c r="F13" s="16"/>
      <c r="G13" s="53"/>
      <c r="H13" s="53"/>
      <c r="I13" s="119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22.5" customHeight="1">
      <c r="A14" s="4"/>
      <c r="B14" s="6" t="s">
        <v>113</v>
      </c>
      <c r="C14" s="50"/>
      <c r="D14" s="50"/>
      <c r="E14" s="50"/>
      <c r="F14" s="46"/>
      <c r="G14" s="50"/>
      <c r="H14" s="50"/>
      <c r="I14" s="108"/>
      <c r="J14" s="46"/>
      <c r="K14" s="46"/>
      <c r="L14" s="46"/>
      <c r="M14" s="46"/>
      <c r="N14" s="46"/>
      <c r="O14" s="46"/>
      <c r="P14" s="46"/>
      <c r="Q14" s="46"/>
      <c r="R14" s="46"/>
    </row>
    <row r="15" spans="1:18" ht="22.5" customHeight="1">
      <c r="A15" s="4"/>
      <c r="B15" s="43"/>
      <c r="C15" s="53"/>
      <c r="D15" s="53"/>
      <c r="E15" s="53"/>
      <c r="F15" s="16"/>
      <c r="G15" s="53"/>
      <c r="H15" s="53"/>
      <c r="I15" s="119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22.5" customHeight="1">
      <c r="A16" s="4"/>
      <c r="B16" s="43"/>
      <c r="C16" s="16">
        <v>0</v>
      </c>
      <c r="D16" s="16">
        <v>0</v>
      </c>
      <c r="E16" s="16">
        <f t="shared" ref="E16" si="1">SUM(D16-C16)</f>
        <v>0</v>
      </c>
      <c r="F16" s="33">
        <v>0</v>
      </c>
      <c r="G16" s="16">
        <v>0</v>
      </c>
      <c r="H16" s="16"/>
      <c r="I16" s="58">
        <v>0</v>
      </c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22.5" customHeight="1">
      <c r="A17" s="5"/>
      <c r="B17" s="30" t="s">
        <v>117</v>
      </c>
      <c r="C17" s="16">
        <f>SUM(C16:C16)</f>
        <v>0</v>
      </c>
      <c r="D17" s="16">
        <f>SUM(D16:D16)</f>
        <v>0</v>
      </c>
      <c r="E17" s="16">
        <f>SUM(E16:E16)</f>
        <v>0</v>
      </c>
      <c r="F17" s="33">
        <v>0</v>
      </c>
      <c r="G17" s="16">
        <f>SUM(G16:G16)</f>
        <v>0</v>
      </c>
      <c r="H17" s="53"/>
      <c r="I17" s="58">
        <f>SUM(I16:I16)</f>
        <v>0</v>
      </c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22.5" customHeight="1">
      <c r="A18" s="59"/>
      <c r="B18" s="6" t="s">
        <v>130</v>
      </c>
      <c r="C18" s="46">
        <f>SUM(C12-C17)</f>
        <v>2143</v>
      </c>
      <c r="D18" s="46" t="e">
        <f>SUM(D12-D17)</f>
        <v>#REF!</v>
      </c>
      <c r="E18" s="46" t="e">
        <f>SUM(E17+E12)</f>
        <v>#REF!</v>
      </c>
      <c r="F18" s="47" t="e">
        <f>SUM(C18/D18)</f>
        <v>#REF!</v>
      </c>
      <c r="G18" s="46">
        <f>SUM(G12-G17)</f>
        <v>-1276</v>
      </c>
      <c r="H18" s="50"/>
      <c r="I18" s="88">
        <f>SUM(I12-I17)</f>
        <v>49500</v>
      </c>
      <c r="J18" s="46"/>
      <c r="K18" s="46"/>
      <c r="L18" s="46"/>
      <c r="M18" s="46"/>
      <c r="N18" s="46"/>
      <c r="O18" s="46"/>
      <c r="P18" s="46"/>
      <c r="Q18" s="46"/>
      <c r="R18" s="46"/>
    </row>
    <row r="19" spans="1:18" ht="13.5" customHeight="1">
      <c r="A19" s="5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</row>
    <row r="20" spans="1:18" ht="15" customHeight="1">
      <c r="A20" s="31"/>
      <c r="B20" s="70"/>
      <c r="C20" s="70"/>
      <c r="D20" s="70"/>
      <c r="E20" s="70"/>
      <c r="F20" s="70"/>
      <c r="G20" s="70"/>
      <c r="H20" s="70"/>
      <c r="I20" s="70"/>
      <c r="J20" s="62"/>
      <c r="K20" s="62"/>
      <c r="L20" s="62"/>
      <c r="M20" s="62"/>
      <c r="N20" s="62"/>
      <c r="O20" s="62"/>
      <c r="P20" s="62"/>
      <c r="Q20" s="62"/>
      <c r="R20" s="62"/>
    </row>
    <row r="21" spans="1:18" ht="15" customHeight="1">
      <c r="A21" s="4"/>
      <c r="B21" s="70"/>
      <c r="C21" s="70"/>
      <c r="D21" s="70"/>
      <c r="E21" s="70"/>
      <c r="F21" s="70"/>
      <c r="G21" s="70"/>
      <c r="H21" s="70"/>
      <c r="I21" s="70"/>
      <c r="J21" s="62"/>
      <c r="K21" s="62"/>
      <c r="L21" s="62"/>
      <c r="M21" s="62"/>
      <c r="N21" s="62"/>
      <c r="O21" s="62"/>
      <c r="P21" s="62"/>
      <c r="Q21" s="62"/>
      <c r="R21" s="62"/>
    </row>
    <row r="22" spans="1:18" ht="15.75" customHeight="1">
      <c r="A22" s="4"/>
      <c r="B22" s="70"/>
      <c r="C22" s="70"/>
      <c r="D22" s="70"/>
      <c r="E22" s="70"/>
      <c r="F22" s="70"/>
      <c r="G22" s="70"/>
      <c r="H22" s="70"/>
      <c r="I22" s="70"/>
      <c r="J22" s="62"/>
      <c r="K22" s="62"/>
      <c r="L22" s="62"/>
      <c r="M22" s="62"/>
      <c r="N22" s="62"/>
      <c r="O22" s="62"/>
      <c r="P22" s="62"/>
      <c r="Q22" s="62"/>
      <c r="R22" s="62"/>
    </row>
    <row r="23" spans="1:18" ht="15.75" customHeight="1">
      <c r="A23" s="4"/>
      <c r="B23" s="70"/>
      <c r="C23" s="70"/>
      <c r="D23" s="70"/>
      <c r="E23" s="70"/>
      <c r="F23" s="70"/>
      <c r="G23" s="70"/>
      <c r="H23" s="70"/>
      <c r="I23" s="62"/>
      <c r="J23" s="62"/>
      <c r="K23" s="62"/>
      <c r="L23" s="62"/>
      <c r="M23" s="62"/>
      <c r="N23" s="62"/>
      <c r="O23" s="62"/>
      <c r="P23" s="62"/>
      <c r="Q23" s="62"/>
      <c r="R23" s="62"/>
    </row>
    <row r="24" spans="1:18" ht="15.75" customHeight="1">
      <c r="A24" s="4"/>
      <c r="B24" s="71"/>
      <c r="C24" s="71"/>
      <c r="D24" s="71"/>
      <c r="E24" s="71"/>
      <c r="F24" s="71"/>
      <c r="G24" s="71"/>
      <c r="H24" s="71"/>
      <c r="I24" s="72"/>
      <c r="J24" s="72"/>
      <c r="K24" s="72"/>
      <c r="L24" s="72"/>
      <c r="M24" s="72"/>
      <c r="N24" s="72"/>
      <c r="O24" s="72"/>
      <c r="P24" s="72"/>
      <c r="Q24" s="72"/>
      <c r="R24" s="72"/>
    </row>
    <row r="25" spans="1:18" ht="15.75" customHeight="1">
      <c r="A25" s="4"/>
      <c r="B25" s="71"/>
      <c r="C25" s="71"/>
      <c r="D25" s="71"/>
      <c r="E25" s="71"/>
      <c r="F25" s="71"/>
      <c r="G25" s="71"/>
      <c r="H25" s="71"/>
      <c r="I25" s="72"/>
      <c r="J25" s="72"/>
      <c r="K25" s="72"/>
      <c r="L25" s="72"/>
      <c r="M25" s="72"/>
      <c r="N25" s="72"/>
      <c r="O25" s="72"/>
      <c r="P25" s="72"/>
      <c r="Q25" s="72"/>
      <c r="R25" s="72"/>
    </row>
    <row r="26" spans="1:18" ht="15.75" customHeight="1">
      <c r="A26" s="4"/>
      <c r="B26" s="71"/>
      <c r="C26" s="71"/>
      <c r="D26" s="71"/>
      <c r="E26" s="71"/>
      <c r="F26" s="71"/>
      <c r="G26" s="71"/>
      <c r="H26" s="71"/>
      <c r="I26" s="72"/>
      <c r="J26" s="72"/>
      <c r="K26" s="72"/>
      <c r="L26" s="72"/>
      <c r="M26" s="72"/>
      <c r="N26" s="72"/>
      <c r="O26" s="72"/>
      <c r="P26" s="72"/>
      <c r="Q26" s="72"/>
      <c r="R26" s="72"/>
    </row>
    <row r="27" spans="1:18" ht="15.75" customHeight="1">
      <c r="A27" s="4"/>
      <c r="B27" s="71"/>
      <c r="C27" s="71"/>
      <c r="D27" s="71"/>
      <c r="E27" s="71"/>
      <c r="F27" s="71"/>
      <c r="G27" s="71"/>
      <c r="H27" s="71"/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28" spans="1:18" ht="15.75" customHeight="1">
      <c r="A28" s="4"/>
      <c r="B28" s="71"/>
      <c r="C28" s="71"/>
      <c r="D28" s="71"/>
      <c r="E28" s="71"/>
      <c r="F28" s="71"/>
      <c r="G28" s="71"/>
      <c r="H28" s="71"/>
      <c r="I28" s="72"/>
      <c r="J28" s="72"/>
      <c r="K28" s="72"/>
      <c r="L28" s="72"/>
      <c r="M28" s="72"/>
      <c r="N28" s="72"/>
      <c r="O28" s="72"/>
      <c r="P28" s="72"/>
      <c r="Q28" s="72"/>
      <c r="R28" s="72"/>
    </row>
    <row r="29" spans="1:18" ht="15.75" customHeight="1">
      <c r="A29" s="4"/>
      <c r="B29" s="71"/>
      <c r="C29" s="71"/>
      <c r="D29" s="71"/>
      <c r="E29" s="71"/>
      <c r="F29" s="71"/>
      <c r="G29" s="71"/>
      <c r="H29" s="71"/>
      <c r="I29" s="72"/>
      <c r="J29" s="72"/>
      <c r="K29" s="72"/>
      <c r="L29" s="72"/>
      <c r="M29" s="72"/>
      <c r="N29" s="72"/>
      <c r="O29" s="72"/>
      <c r="P29" s="72"/>
      <c r="Q29" s="72"/>
      <c r="R29" s="72"/>
    </row>
    <row r="30" spans="1:18" ht="15.75" customHeight="1">
      <c r="A30" s="4"/>
      <c r="B30" s="71"/>
      <c r="C30" s="71"/>
      <c r="D30" s="71"/>
      <c r="E30" s="71"/>
      <c r="F30" s="71"/>
      <c r="G30" s="71"/>
      <c r="H30" s="71"/>
      <c r="I30" s="72"/>
      <c r="J30" s="72"/>
      <c r="K30" s="72"/>
      <c r="L30" s="72"/>
      <c r="M30" s="72"/>
      <c r="N30" s="72"/>
      <c r="O30" s="72"/>
      <c r="P30" s="72"/>
      <c r="Q30" s="72"/>
      <c r="R30" s="72"/>
    </row>
    <row r="31" spans="1:18" ht="15.75" customHeight="1">
      <c r="A31" s="4"/>
      <c r="B31" s="71"/>
      <c r="C31" s="71"/>
      <c r="D31" s="71"/>
      <c r="E31" s="71"/>
      <c r="F31" s="71"/>
      <c r="G31" s="71"/>
      <c r="H31" s="71"/>
      <c r="I31" s="72"/>
      <c r="J31" s="72"/>
      <c r="K31" s="72"/>
      <c r="L31" s="72"/>
      <c r="M31" s="72"/>
      <c r="N31" s="72"/>
      <c r="O31" s="72"/>
      <c r="P31" s="72"/>
      <c r="Q31" s="72"/>
      <c r="R31" s="72"/>
    </row>
    <row r="32" spans="1:18" ht="15.75" customHeight="1">
      <c r="A32" s="4"/>
      <c r="B32" s="71"/>
      <c r="C32" s="71"/>
      <c r="D32" s="71"/>
      <c r="E32" s="71"/>
      <c r="F32" s="71"/>
      <c r="G32" s="71"/>
      <c r="H32" s="71"/>
      <c r="I32" s="72"/>
      <c r="J32" s="72"/>
      <c r="K32" s="72"/>
      <c r="L32" s="72"/>
      <c r="M32" s="72"/>
      <c r="N32" s="72"/>
      <c r="O32" s="72"/>
      <c r="P32" s="72"/>
      <c r="Q32" s="72"/>
      <c r="R32" s="72"/>
    </row>
    <row r="33" spans="1:18" ht="15.75" customHeight="1">
      <c r="A33" s="4"/>
      <c r="B33" s="71"/>
      <c r="C33" s="71"/>
      <c r="D33" s="71"/>
      <c r="E33" s="71"/>
      <c r="F33" s="71"/>
      <c r="G33" s="71"/>
      <c r="H33" s="71"/>
      <c r="I33" s="72"/>
      <c r="J33" s="72"/>
      <c r="K33" s="72"/>
      <c r="L33" s="72"/>
      <c r="M33" s="72"/>
      <c r="N33" s="72"/>
      <c r="O33" s="72"/>
      <c r="P33" s="72"/>
      <c r="Q33" s="72"/>
      <c r="R33" s="72"/>
    </row>
    <row r="34" spans="1:18" ht="15.75" customHeight="1">
      <c r="A34" s="4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  <row r="35" spans="1:18" ht="15.75" customHeight="1">
      <c r="A35" s="4"/>
      <c r="B35" s="71"/>
      <c r="C35" s="71"/>
      <c r="D35" s="71"/>
      <c r="E35" s="71"/>
      <c r="F35" s="71"/>
      <c r="G35" s="71"/>
      <c r="H35" s="71"/>
      <c r="I35" s="72"/>
      <c r="J35" s="72"/>
      <c r="K35" s="72"/>
      <c r="L35" s="72"/>
      <c r="M35" s="72"/>
      <c r="N35" s="72"/>
      <c r="O35" s="72"/>
      <c r="P35" s="72"/>
      <c r="Q35" s="72"/>
      <c r="R35" s="72"/>
    </row>
    <row r="36" spans="1:18" ht="15.75" customHeight="1">
      <c r="A36" s="4"/>
      <c r="B36" s="71"/>
      <c r="C36" s="71"/>
      <c r="D36" s="71"/>
      <c r="E36" s="71"/>
      <c r="F36" s="71"/>
      <c r="G36" s="71"/>
      <c r="H36" s="71"/>
      <c r="I36" s="72"/>
      <c r="J36" s="72"/>
      <c r="K36" s="72"/>
      <c r="L36" s="72"/>
      <c r="M36" s="72"/>
      <c r="N36" s="72"/>
      <c r="O36" s="72"/>
      <c r="P36" s="72"/>
      <c r="Q36" s="72"/>
      <c r="R36" s="72"/>
    </row>
    <row r="37" spans="1:18" ht="15.75" customHeight="1">
      <c r="A37" s="4"/>
      <c r="B37" s="71"/>
      <c r="C37" s="71"/>
      <c r="D37" s="71"/>
      <c r="E37" s="71"/>
      <c r="F37" s="71"/>
      <c r="G37" s="71"/>
      <c r="H37" s="71"/>
      <c r="I37" s="72"/>
      <c r="J37" s="72"/>
      <c r="K37" s="72"/>
      <c r="L37" s="72"/>
      <c r="M37" s="72"/>
      <c r="N37" s="72"/>
      <c r="O37" s="72"/>
      <c r="P37" s="72"/>
      <c r="Q37" s="72"/>
      <c r="R37" s="72"/>
    </row>
    <row r="38" spans="1:18" ht="15.75" customHeight="1">
      <c r="A38" s="4"/>
      <c r="B38" s="71"/>
      <c r="C38" s="71"/>
      <c r="D38" s="71"/>
      <c r="E38" s="71"/>
      <c r="F38" s="71"/>
      <c r="G38" s="71"/>
      <c r="H38" s="71"/>
      <c r="I38" s="72"/>
      <c r="J38" s="72"/>
      <c r="K38" s="72"/>
      <c r="L38" s="72"/>
      <c r="M38" s="72"/>
      <c r="N38" s="72"/>
      <c r="O38" s="72"/>
      <c r="P38" s="72"/>
      <c r="Q38" s="72"/>
      <c r="R38" s="72"/>
    </row>
    <row r="39" spans="1:18" ht="15.75" customHeight="1">
      <c r="A39" s="4"/>
      <c r="B39" s="71"/>
      <c r="C39" s="71"/>
      <c r="D39" s="71"/>
      <c r="E39" s="71"/>
      <c r="F39" s="71"/>
      <c r="G39" s="71"/>
      <c r="H39" s="71"/>
      <c r="I39" s="72"/>
      <c r="J39" s="72"/>
      <c r="K39" s="72"/>
      <c r="L39" s="72"/>
      <c r="M39" s="72"/>
      <c r="N39" s="72"/>
      <c r="O39" s="72"/>
      <c r="P39" s="72"/>
      <c r="Q39" s="72"/>
      <c r="R39" s="72"/>
    </row>
    <row r="40" spans="1:18" ht="15.75" customHeight="1">
      <c r="A40" s="4"/>
      <c r="B40" s="71"/>
      <c r="C40" s="71"/>
      <c r="D40" s="71"/>
      <c r="E40" s="71"/>
      <c r="F40" s="71"/>
      <c r="G40" s="71"/>
      <c r="H40" s="71"/>
      <c r="I40" s="72"/>
      <c r="J40" s="72"/>
      <c r="K40" s="72"/>
      <c r="L40" s="72"/>
      <c r="M40" s="72"/>
      <c r="N40" s="72"/>
      <c r="O40" s="72"/>
      <c r="P40" s="72"/>
      <c r="Q40" s="72"/>
      <c r="R40" s="72"/>
    </row>
    <row r="41" spans="1:18" ht="15.75" customHeight="1">
      <c r="A41" s="4"/>
      <c r="B41" s="71"/>
      <c r="C41" s="71"/>
      <c r="D41" s="71"/>
      <c r="E41" s="71"/>
      <c r="F41" s="71"/>
      <c r="G41" s="71"/>
      <c r="H41" s="71"/>
      <c r="I41" s="72"/>
      <c r="J41" s="72"/>
      <c r="K41" s="72"/>
      <c r="L41" s="72"/>
      <c r="M41" s="72"/>
      <c r="N41" s="72"/>
      <c r="O41" s="72"/>
      <c r="P41" s="72"/>
      <c r="Q41" s="72"/>
      <c r="R41" s="72"/>
    </row>
    <row r="42" spans="1:18" ht="15.75" customHeight="1">
      <c r="A42" s="4"/>
      <c r="B42" s="71"/>
      <c r="C42" s="71"/>
      <c r="D42" s="71"/>
      <c r="E42" s="71"/>
      <c r="F42" s="71"/>
      <c r="G42" s="71"/>
      <c r="H42" s="71"/>
      <c r="I42" s="72"/>
      <c r="J42" s="72"/>
      <c r="K42" s="72"/>
      <c r="L42" s="72"/>
      <c r="M42" s="72"/>
      <c r="N42" s="72"/>
      <c r="O42" s="72"/>
      <c r="P42" s="72"/>
      <c r="Q42" s="72"/>
      <c r="R42" s="72"/>
    </row>
    <row r="43" spans="1:18" ht="15.75" customHeight="1">
      <c r="A43" s="4"/>
      <c r="B43" s="71"/>
      <c r="C43" s="71"/>
      <c r="D43" s="71"/>
      <c r="E43" s="71"/>
      <c r="F43" s="71"/>
      <c r="G43" s="71"/>
      <c r="H43" s="71"/>
      <c r="I43" s="72"/>
      <c r="J43" s="72"/>
      <c r="K43" s="72"/>
      <c r="L43" s="72"/>
      <c r="M43" s="72"/>
      <c r="N43" s="72"/>
      <c r="O43" s="72"/>
      <c r="P43" s="72"/>
      <c r="Q43" s="72"/>
      <c r="R43" s="72"/>
    </row>
    <row r="44" spans="1:18" ht="15.75" customHeight="1">
      <c r="A44" s="4"/>
      <c r="B44" s="71"/>
      <c r="C44" s="71"/>
      <c r="D44" s="71"/>
      <c r="E44" s="71"/>
      <c r="F44" s="71"/>
      <c r="G44" s="71"/>
      <c r="H44" s="71"/>
      <c r="I44" s="72"/>
      <c r="J44" s="72"/>
      <c r="K44" s="72"/>
      <c r="L44" s="72"/>
      <c r="M44" s="72"/>
      <c r="N44" s="72"/>
      <c r="O44" s="72"/>
      <c r="P44" s="72"/>
      <c r="Q44" s="72"/>
      <c r="R44" s="72"/>
    </row>
    <row r="45" spans="1:18" ht="15.75" customHeight="1">
      <c r="A45" s="4"/>
      <c r="B45" s="71"/>
      <c r="C45" s="71"/>
      <c r="D45" s="71"/>
      <c r="E45" s="71"/>
      <c r="F45" s="71"/>
      <c r="G45" s="71"/>
      <c r="H45" s="71"/>
      <c r="I45" s="72"/>
      <c r="J45" s="72"/>
      <c r="K45" s="72"/>
      <c r="L45" s="72"/>
      <c r="M45" s="72"/>
      <c r="N45" s="72"/>
      <c r="O45" s="72"/>
      <c r="P45" s="72"/>
      <c r="Q45" s="72"/>
      <c r="R45" s="72"/>
    </row>
    <row r="46" spans="1:18" ht="15.75" customHeight="1">
      <c r="A46" s="4"/>
      <c r="B46" s="71"/>
      <c r="C46" s="71"/>
      <c r="D46" s="71"/>
      <c r="E46" s="71"/>
      <c r="F46" s="71"/>
      <c r="G46" s="71"/>
      <c r="H46" s="71"/>
      <c r="I46" s="72"/>
      <c r="J46" s="72"/>
      <c r="K46" s="72"/>
      <c r="L46" s="72"/>
      <c r="M46" s="72"/>
      <c r="N46" s="72"/>
      <c r="O46" s="72"/>
      <c r="P46" s="72"/>
      <c r="Q46" s="72"/>
      <c r="R46" s="72"/>
    </row>
    <row r="47" spans="1:18" ht="15.75" customHeight="1">
      <c r="A47" s="4"/>
      <c r="B47" s="71"/>
      <c r="C47" s="71"/>
      <c r="D47" s="71"/>
      <c r="E47" s="71"/>
      <c r="F47" s="71"/>
      <c r="G47" s="71"/>
      <c r="H47" s="71"/>
      <c r="I47" s="72"/>
      <c r="J47" s="72"/>
      <c r="K47" s="72"/>
      <c r="L47" s="72"/>
      <c r="M47" s="72"/>
      <c r="N47" s="72"/>
      <c r="O47" s="72"/>
      <c r="P47" s="72"/>
      <c r="Q47" s="72"/>
      <c r="R47" s="72"/>
    </row>
    <row r="48" spans="1:18" ht="15.75" customHeight="1">
      <c r="A48" s="4"/>
      <c r="B48" s="71"/>
      <c r="C48" s="71"/>
      <c r="D48" s="71"/>
      <c r="E48" s="71"/>
      <c r="F48" s="71"/>
      <c r="G48" s="71"/>
      <c r="H48" s="71"/>
      <c r="I48" s="72"/>
      <c r="J48" s="72"/>
      <c r="K48" s="72"/>
      <c r="L48" s="72"/>
      <c r="M48" s="72"/>
      <c r="N48" s="72"/>
      <c r="O48" s="72"/>
      <c r="P48" s="72"/>
      <c r="Q48" s="72"/>
      <c r="R48" s="72"/>
    </row>
    <row r="49" spans="1:18" ht="15.75" customHeight="1">
      <c r="A49" s="4"/>
      <c r="B49" s="71"/>
      <c r="C49" s="71"/>
      <c r="D49" s="71"/>
      <c r="E49" s="71"/>
      <c r="F49" s="71"/>
      <c r="G49" s="71"/>
      <c r="H49" s="71"/>
      <c r="I49" s="72"/>
      <c r="J49" s="72"/>
      <c r="K49" s="72"/>
      <c r="L49" s="72"/>
      <c r="M49" s="72"/>
      <c r="N49" s="72"/>
      <c r="O49" s="72"/>
      <c r="P49" s="72"/>
      <c r="Q49" s="72"/>
      <c r="R49" s="72"/>
    </row>
    <row r="50" spans="1:18" ht="15.75" customHeight="1">
      <c r="A50" s="4"/>
      <c r="B50" s="71"/>
      <c r="C50" s="71"/>
      <c r="D50" s="71"/>
      <c r="E50" s="71"/>
      <c r="F50" s="71"/>
      <c r="G50" s="71"/>
      <c r="H50" s="71"/>
      <c r="I50" s="72"/>
      <c r="J50" s="72"/>
      <c r="K50" s="72"/>
      <c r="L50" s="72"/>
      <c r="M50" s="72"/>
      <c r="N50" s="72"/>
      <c r="O50" s="72"/>
      <c r="P50" s="72"/>
      <c r="Q50" s="72"/>
      <c r="R50" s="72"/>
    </row>
    <row r="51" spans="1:18" ht="15.75" customHeight="1">
      <c r="A51" s="4"/>
      <c r="B51" s="71"/>
      <c r="C51" s="71"/>
      <c r="D51" s="71"/>
      <c r="E51" s="71"/>
      <c r="F51" s="71"/>
      <c r="G51" s="71"/>
      <c r="H51" s="71"/>
      <c r="I51" s="72"/>
      <c r="J51" s="72"/>
      <c r="K51" s="72"/>
      <c r="L51" s="72"/>
      <c r="M51" s="72"/>
      <c r="N51" s="72"/>
      <c r="O51" s="72"/>
      <c r="P51" s="72"/>
      <c r="Q51" s="72"/>
      <c r="R51" s="72"/>
    </row>
    <row r="52" spans="1:18" ht="15.75" customHeight="1">
      <c r="A52" s="4"/>
      <c r="B52" s="71"/>
      <c r="C52" s="71"/>
      <c r="D52" s="71"/>
      <c r="E52" s="71"/>
      <c r="F52" s="71"/>
      <c r="G52" s="71"/>
      <c r="H52" s="71"/>
      <c r="I52" s="72"/>
      <c r="J52" s="72"/>
      <c r="K52" s="72"/>
      <c r="L52" s="72"/>
      <c r="M52" s="72"/>
      <c r="N52" s="72"/>
      <c r="O52" s="72"/>
      <c r="P52" s="72"/>
      <c r="Q52" s="72"/>
      <c r="R52" s="72"/>
    </row>
    <row r="53" spans="1:18" ht="15.75" customHeight="1">
      <c r="A53" s="4"/>
      <c r="B53" s="71"/>
      <c r="C53" s="71"/>
      <c r="D53" s="71"/>
      <c r="E53" s="71"/>
      <c r="F53" s="71"/>
      <c r="G53" s="71"/>
      <c r="H53" s="71"/>
      <c r="I53" s="72"/>
      <c r="J53" s="72"/>
      <c r="K53" s="72"/>
      <c r="L53" s="72"/>
      <c r="M53" s="72"/>
      <c r="N53" s="72"/>
      <c r="O53" s="72"/>
      <c r="P53" s="72"/>
      <c r="Q53" s="72"/>
      <c r="R53" s="72"/>
    </row>
    <row r="54" spans="1:18" ht="15.75" customHeight="1">
      <c r="A54" s="4"/>
      <c r="B54" s="71"/>
      <c r="C54" s="71"/>
      <c r="D54" s="71"/>
      <c r="E54" s="71"/>
      <c r="F54" s="71"/>
      <c r="G54" s="71"/>
      <c r="H54" s="71"/>
      <c r="I54" s="72"/>
      <c r="J54" s="72"/>
      <c r="K54" s="72"/>
      <c r="L54" s="72"/>
      <c r="M54" s="72"/>
      <c r="N54" s="72"/>
      <c r="O54" s="72"/>
      <c r="P54" s="72"/>
      <c r="Q54" s="72"/>
      <c r="R54" s="72"/>
    </row>
    <row r="55" spans="1:18" ht="15.75" customHeight="1">
      <c r="A55" s="4"/>
      <c r="B55" s="71"/>
      <c r="C55" s="71"/>
      <c r="D55" s="71"/>
      <c r="E55" s="71"/>
      <c r="F55" s="71"/>
      <c r="G55" s="71"/>
      <c r="H55" s="71"/>
      <c r="I55" s="72"/>
      <c r="J55" s="72"/>
      <c r="K55" s="72"/>
      <c r="L55" s="72"/>
      <c r="M55" s="72"/>
      <c r="N55" s="72"/>
      <c r="O55" s="72"/>
      <c r="P55" s="72"/>
      <c r="Q55" s="72"/>
      <c r="R55" s="72"/>
    </row>
    <row r="56" spans="1:18" ht="15.75" customHeight="1">
      <c r="A56" s="4"/>
      <c r="B56" s="71"/>
      <c r="C56" s="71"/>
      <c r="D56" s="71"/>
      <c r="E56" s="71"/>
      <c r="F56" s="71"/>
      <c r="G56" s="71"/>
      <c r="H56" s="71"/>
      <c r="I56" s="72"/>
      <c r="J56" s="72"/>
      <c r="K56" s="72"/>
      <c r="L56" s="72"/>
      <c r="M56" s="72"/>
      <c r="N56" s="72"/>
      <c r="O56" s="72"/>
      <c r="P56" s="72"/>
      <c r="Q56" s="72"/>
      <c r="R56" s="72"/>
    </row>
    <row r="57" spans="1:18" ht="15.75" customHeight="1">
      <c r="A57" s="5"/>
      <c r="B57" s="71"/>
      <c r="C57" s="71"/>
      <c r="D57" s="71"/>
      <c r="E57" s="71"/>
      <c r="F57" s="71"/>
      <c r="G57" s="71"/>
      <c r="H57" s="71"/>
      <c r="I57" s="72"/>
      <c r="J57" s="72"/>
      <c r="K57" s="72"/>
      <c r="L57" s="72"/>
      <c r="M57" s="72"/>
      <c r="N57" s="72"/>
      <c r="O57" s="72"/>
      <c r="P57" s="72"/>
      <c r="Q57" s="72"/>
      <c r="R57" s="72"/>
    </row>
    <row r="58" spans="1:18" ht="15.75" customHeight="1">
      <c r="A58" s="13"/>
      <c r="B58" s="71"/>
      <c r="C58" s="71"/>
      <c r="D58" s="71"/>
      <c r="E58" s="71"/>
      <c r="F58" s="71"/>
      <c r="G58" s="71"/>
      <c r="H58" s="71"/>
      <c r="I58" s="72"/>
      <c r="J58" s="72"/>
      <c r="K58" s="72"/>
      <c r="L58" s="72"/>
      <c r="M58" s="72"/>
      <c r="N58" s="72"/>
      <c r="O58" s="72"/>
      <c r="P58" s="72"/>
      <c r="Q58" s="72"/>
      <c r="R58" s="72"/>
    </row>
    <row r="59" spans="1:18" ht="15.75" customHeight="1">
      <c r="A59" s="5"/>
      <c r="B59" s="71"/>
      <c r="C59" s="71"/>
      <c r="D59" s="71"/>
      <c r="E59" s="71"/>
      <c r="F59" s="71"/>
      <c r="G59" s="71"/>
      <c r="H59" s="71"/>
      <c r="I59" s="72"/>
      <c r="J59" s="72"/>
      <c r="K59" s="72"/>
      <c r="L59" s="72"/>
      <c r="M59" s="72"/>
      <c r="N59" s="72"/>
      <c r="O59" s="72"/>
      <c r="P59" s="72"/>
      <c r="Q59" s="72"/>
      <c r="R59" s="72"/>
    </row>
    <row r="60" spans="1:18" ht="15.75" customHeight="1">
      <c r="A60" s="65"/>
      <c r="B60" s="71"/>
      <c r="C60" s="71"/>
      <c r="D60" s="71"/>
      <c r="E60" s="71"/>
      <c r="F60" s="71"/>
      <c r="G60" s="71"/>
      <c r="H60" s="71"/>
      <c r="I60" s="72"/>
      <c r="J60" s="72"/>
      <c r="K60" s="72"/>
      <c r="L60" s="72"/>
      <c r="M60" s="72"/>
      <c r="N60" s="72"/>
      <c r="O60" s="72"/>
      <c r="P60" s="72"/>
      <c r="Q60" s="72"/>
      <c r="R60" s="72"/>
    </row>
    <row r="61" spans="1:18" ht="15.75" customHeight="1">
      <c r="A61" s="4"/>
      <c r="B61" s="71"/>
      <c r="C61" s="71"/>
      <c r="D61" s="71"/>
      <c r="E61" s="71"/>
      <c r="F61" s="71"/>
      <c r="G61" s="71"/>
      <c r="H61" s="71"/>
      <c r="I61" s="72"/>
      <c r="J61" s="72"/>
      <c r="K61" s="72"/>
      <c r="L61" s="72"/>
      <c r="M61" s="72"/>
      <c r="N61" s="72"/>
      <c r="O61" s="72"/>
      <c r="P61" s="72"/>
      <c r="Q61" s="72"/>
      <c r="R61" s="72"/>
    </row>
  </sheetData>
  <sortState ref="B8:R10">
    <sortCondition ref="B8:B10"/>
  </sortState>
  <pageMargins left="0.7" right="0.7" top="0.75" bottom="0.75" header="0.3" footer="0.3"/>
  <pageSetup scale="75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</vt:lpstr>
      <vt:lpstr>Admin</vt:lpstr>
      <vt:lpstr>Annual Convention</vt:lpstr>
      <vt:lpstr>Digital Conference</vt:lpstr>
      <vt:lpstr>Leadership Conference</vt:lpstr>
      <vt:lpstr>Advertising</vt:lpstr>
      <vt:lpstr>Non-Operating Income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</dc:creator>
  <cp:lastModifiedBy>Jo Ellen Green Kaiser</cp:lastModifiedBy>
  <cp:lastPrinted>2015-03-26T01:16:32Z</cp:lastPrinted>
  <dcterms:created xsi:type="dcterms:W3CDTF">2015-01-18T18:44:40Z</dcterms:created>
  <dcterms:modified xsi:type="dcterms:W3CDTF">2015-05-31T23:58:14Z</dcterms:modified>
</cp:coreProperties>
</file>