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17840" yWindow="2140" windowWidth="31900" windowHeight="19120" tabRatio="500"/>
  </bookViews>
  <sheets>
    <sheet name="Sheet1" sheetId="1" r:id="rId1"/>
  </sheets>
  <externalReferences>
    <externalReference r:id="rId2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8" i="1" l="1"/>
  <c r="O15" i="1"/>
  <c r="O40" i="1"/>
  <c r="O44" i="1"/>
  <c r="O7" i="1"/>
  <c r="B40" i="1"/>
  <c r="C40" i="1"/>
  <c r="H44" i="1"/>
  <c r="H38" i="1"/>
  <c r="H15" i="1"/>
  <c r="J44" i="1"/>
  <c r="J38" i="1"/>
  <c r="J15" i="1"/>
  <c r="D7" i="1"/>
  <c r="D12" i="1"/>
  <c r="D13" i="1"/>
  <c r="D15" i="1"/>
  <c r="D22" i="1"/>
  <c r="D34" i="1"/>
  <c r="D35" i="1"/>
  <c r="D36" i="1"/>
  <c r="D37" i="1"/>
  <c r="D38" i="1"/>
  <c r="D40" i="1"/>
  <c r="D43" i="1"/>
  <c r="D44" i="1"/>
  <c r="B15" i="1"/>
  <c r="B38" i="1"/>
  <c r="B44" i="1"/>
</calcChain>
</file>

<file path=xl/sharedStrings.xml><?xml version="1.0" encoding="utf-8"?>
<sst xmlns="http://schemas.openxmlformats.org/spreadsheetml/2006/main" count="117" uniqueCount="83">
  <si>
    <t>AAN 2015 Budget</t>
  </si>
  <si>
    <t>Prior Year</t>
  </si>
  <si>
    <t>Annual Budget</t>
  </si>
  <si>
    <t>Description</t>
  </si>
  <si>
    <t>Actual</t>
  </si>
  <si>
    <t>Revenue:</t>
  </si>
  <si>
    <t>Admin</t>
  </si>
  <si>
    <t>Annual Convention</t>
  </si>
  <si>
    <t/>
  </si>
  <si>
    <t>Digital Conference</t>
  </si>
  <si>
    <t>Leadership Conference</t>
  </si>
  <si>
    <t>Advertising</t>
  </si>
  <si>
    <t>Total Revenue</t>
  </si>
  <si>
    <t>Expenses:</t>
  </si>
  <si>
    <t>Publisher Conference</t>
  </si>
  <si>
    <t>Total Expenses</t>
  </si>
  <si>
    <t>Net Operating Income</t>
  </si>
  <si>
    <t>Other Income/Expense:</t>
  </si>
  <si>
    <t>Interest and Dividends</t>
  </si>
  <si>
    <t xml:space="preserve">Net Income/Loss </t>
  </si>
  <si>
    <t>TMC 2015 Budget</t>
  </si>
  <si>
    <t>Expenses</t>
  </si>
  <si>
    <t>Membership Dues + Fees</t>
  </si>
  <si>
    <t xml:space="preserve">  awards</t>
  </si>
  <si>
    <t xml:space="preserve">  Board of Directors</t>
  </si>
  <si>
    <t xml:space="preserve">  Bookkeeping</t>
  </si>
  <si>
    <t xml:space="preserve">  Bank/ Credit/ Bad Debt</t>
  </si>
  <si>
    <t xml:space="preserve">  Projects--Content</t>
  </si>
  <si>
    <t xml:space="preserve">  Membership Services</t>
  </si>
  <si>
    <t xml:space="preserve">  Operations</t>
  </si>
  <si>
    <t xml:space="preserve">  Staff</t>
  </si>
  <si>
    <t xml:space="preserve">  Consultants</t>
  </si>
  <si>
    <t xml:space="preserve">  Staff Travel</t>
  </si>
  <si>
    <t>Annual Convention (Fees)</t>
  </si>
  <si>
    <t>Annual Confention (Sponsor)</t>
  </si>
  <si>
    <t>Digital Conference (Fees)</t>
  </si>
  <si>
    <t>Digital Conference (Sponsor)</t>
  </si>
  <si>
    <t>Revenue</t>
  </si>
  <si>
    <t>Annual Convention (sponsors)</t>
  </si>
  <si>
    <t>Grants</t>
  </si>
  <si>
    <t>Media Policy Workshop (fees)</t>
  </si>
  <si>
    <t>Media Policy Workshop (sponsors)</t>
  </si>
  <si>
    <t>program-regional events</t>
  </si>
  <si>
    <t>(see programs)</t>
  </si>
  <si>
    <t>Metrics Program</t>
  </si>
  <si>
    <t>Media Policy Workshop</t>
  </si>
  <si>
    <t>Contingency/Reserves</t>
  </si>
  <si>
    <t>Total Expense</t>
  </si>
  <si>
    <t>Strategic Plan Budget</t>
  </si>
  <si>
    <t>Net Income/Loss</t>
  </si>
  <si>
    <t>Other Expense:</t>
  </si>
  <si>
    <t>Consultants</t>
  </si>
  <si>
    <t>Staff</t>
  </si>
  <si>
    <t>Staff Travel</t>
  </si>
  <si>
    <t>Operations</t>
  </si>
  <si>
    <t>Sponsorship Fee</t>
  </si>
  <si>
    <t>Bank Fees</t>
  </si>
  <si>
    <t>ProForma Merged Budget</t>
  </si>
  <si>
    <t>Annual Conference</t>
  </si>
  <si>
    <t>Non-Member Program Fees</t>
  </si>
  <si>
    <t>membership services</t>
  </si>
  <si>
    <t xml:space="preserve">Addt'l Conference </t>
  </si>
  <si>
    <t>Program</t>
  </si>
  <si>
    <t>Combined</t>
  </si>
  <si>
    <t>Slightly more than current AAN digital</t>
  </si>
  <si>
    <t>See workshops</t>
  </si>
  <si>
    <t>Anticipate healthy grants</t>
  </si>
  <si>
    <t>Anticipate same income as 2014 w/increased numbers</t>
  </si>
  <si>
    <t>Same as AAN 2014</t>
  </si>
  <si>
    <t>Decrease: Board is taking too much $$ from org</t>
  </si>
  <si>
    <t>Decrease: Get better handle on finances</t>
  </si>
  <si>
    <t>7% of budget for books, HR</t>
  </si>
  <si>
    <t>Same as AAN + TMc</t>
  </si>
  <si>
    <t>Decrease--use staff instead of consultants (except lawyer)</t>
  </si>
  <si>
    <t>Addt'l Conference</t>
  </si>
  <si>
    <t>See grants</t>
  </si>
  <si>
    <t>See AAN 2015</t>
  </si>
  <si>
    <t>Average of AAN 2014 actual and 2015 budget</t>
  </si>
  <si>
    <t>4 full time staff (this is probably too low but I don't see how the org can afford more)</t>
  </si>
  <si>
    <t>AAN audit, AAN legal, TMC Vocus+What Counts</t>
  </si>
  <si>
    <t>Decrease--no rent, no office supplies, use staff for pr</t>
  </si>
  <si>
    <t>Same as AAN 2014 actual</t>
  </si>
  <si>
    <t>Slight Increase from 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</si>
</sst>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&quot; &quot;;\(&quot;$&quot;#,##0\)"/>
    <numFmt numFmtId="165" formatCode="#,##0&quot; &quot;;\(#,##0\)"/>
  </numFmts>
  <fonts count="1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Arial Bold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sz val="8"/>
      <color rgb="FF000000"/>
      <name val="Arial Bold"/>
    </font>
    <font>
      <sz val="10"/>
      <color rgb="FF000000"/>
      <name val="Arial"/>
      <family val="2"/>
    </font>
    <font>
      <b/>
      <sz val="10"/>
      <color rgb="FF000000"/>
      <name val="Arial Bold"/>
    </font>
    <font>
      <sz val="10"/>
      <color rgb="FF000000"/>
      <name val="Arial Bold"/>
    </font>
    <font>
      <sz val="10"/>
      <color theme="1"/>
      <name val="Arial"/>
    </font>
    <font>
      <b/>
      <sz val="10"/>
      <color theme="1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i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medium">
        <color rgb="FF000000"/>
      </bottom>
      <diagonal/>
    </border>
    <border>
      <left style="thin">
        <color rgb="FFAAAAAA"/>
      </left>
      <right style="thin">
        <color rgb="FFAAAAAA"/>
      </right>
      <top style="medium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/>
      <diagonal/>
    </border>
    <border>
      <left style="thin">
        <color rgb="FFAAAAAA"/>
      </left>
      <right style="thin">
        <color rgb="FFAAAAAA"/>
      </right>
      <top/>
      <bottom style="thin">
        <color rgb="FF000000"/>
      </bottom>
      <diagonal/>
    </border>
  </borders>
  <cellStyleXfs count="7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41">
    <xf numFmtId="0" fontId="0" fillId="0" borderId="0" xfId="0"/>
    <xf numFmtId="0" fontId="2" fillId="2" borderId="0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64" fontId="3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/>
    </xf>
    <xf numFmtId="164" fontId="7" fillId="0" borderId="5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165" fontId="9" fillId="0" borderId="1" xfId="0" applyNumberFormat="1" applyFont="1" applyBorder="1" applyAlignment="1">
      <alignment vertical="center"/>
    </xf>
    <xf numFmtId="165" fontId="9" fillId="0" borderId="2" xfId="0" applyNumberFormat="1" applyFont="1" applyBorder="1" applyAlignment="1">
      <alignment vertical="center"/>
    </xf>
    <xf numFmtId="165" fontId="3" fillId="0" borderId="6" xfId="0" applyNumberFormat="1" applyFont="1" applyBorder="1" applyAlignment="1">
      <alignment vertical="center"/>
    </xf>
    <xf numFmtId="165" fontId="10" fillId="0" borderId="1" xfId="0" applyNumberFormat="1" applyFont="1" applyBorder="1" applyAlignment="1">
      <alignment vertical="center"/>
    </xf>
    <xf numFmtId="164" fontId="11" fillId="0" borderId="1" xfId="0" applyNumberFormat="1" applyFont="1" applyBorder="1" applyAlignment="1">
      <alignment vertical="center"/>
    </xf>
    <xf numFmtId="165" fontId="11" fillId="0" borderId="3" xfId="0" applyNumberFormat="1" applyFont="1" applyBorder="1" applyAlignment="1">
      <alignment vertical="center"/>
    </xf>
    <xf numFmtId="165" fontId="9" fillId="0" borderId="3" xfId="0" applyNumberFormat="1" applyFont="1" applyBorder="1" applyAlignment="1">
      <alignment vertical="center"/>
    </xf>
    <xf numFmtId="165" fontId="11" fillId="0" borderId="1" xfId="0" applyNumberFormat="1" applyFont="1" applyBorder="1" applyAlignment="1">
      <alignment vertical="center"/>
    </xf>
    <xf numFmtId="164" fontId="9" fillId="0" borderId="1" xfId="0" applyNumberFormat="1" applyFont="1" applyBorder="1" applyAlignment="1">
      <alignment vertical="center"/>
    </xf>
    <xf numFmtId="165" fontId="9" fillId="0" borderId="6" xfId="0" applyNumberFormat="1" applyFont="1" applyBorder="1" applyAlignment="1">
      <alignment vertical="center"/>
    </xf>
    <xf numFmtId="10" fontId="9" fillId="0" borderId="6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3" fontId="0" fillId="0" borderId="0" xfId="0" applyNumberFormat="1"/>
    <xf numFmtId="0" fontId="12" fillId="0" borderId="0" xfId="0" applyFont="1"/>
    <xf numFmtId="0" fontId="13" fillId="0" borderId="0" xfId="0" applyFont="1"/>
    <xf numFmtId="3" fontId="12" fillId="0" borderId="0" xfId="0" applyNumberFormat="1" applyFont="1"/>
    <xf numFmtId="3" fontId="13" fillId="0" borderId="0" xfId="0" applyNumberFormat="1" applyFont="1"/>
    <xf numFmtId="0" fontId="16" fillId="4" borderId="0" xfId="0" applyFont="1" applyFill="1"/>
    <xf numFmtId="0" fontId="1" fillId="3" borderId="0" xfId="0" applyFont="1" applyFill="1"/>
    <xf numFmtId="165" fontId="3" fillId="0" borderId="7" xfId="0" applyNumberFormat="1" applyFont="1" applyBorder="1" applyAlignment="1">
      <alignment vertical="center"/>
    </xf>
    <xf numFmtId="165" fontId="9" fillId="0" borderId="8" xfId="0" applyNumberFormat="1" applyFont="1" applyBorder="1" applyAlignment="1">
      <alignment vertical="center"/>
    </xf>
    <xf numFmtId="37" fontId="9" fillId="0" borderId="1" xfId="0" applyNumberFormat="1" applyFont="1" applyBorder="1" applyAlignment="1">
      <alignment vertical="center"/>
    </xf>
    <xf numFmtId="3" fontId="13" fillId="0" borderId="0" xfId="0" applyNumberFormat="1" applyFont="1" applyAlignment="1">
      <alignment horizontal="right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an15budge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MM"/>
      <sheetName val="Admin"/>
      <sheetName val="Annual Convention"/>
      <sheetName val="Digital Conference"/>
      <sheetName val="Leadership Conference"/>
      <sheetName val="Advertising"/>
      <sheetName val="Non-Operating Income"/>
    </sheetNames>
    <sheetDataSet>
      <sheetData sheetId="0" refreshError="1"/>
      <sheetData sheetId="1">
        <row r="17">
          <cell r="I17">
            <v>183200</v>
          </cell>
        </row>
        <row r="57">
          <cell r="I57">
            <v>508405</v>
          </cell>
        </row>
      </sheetData>
      <sheetData sheetId="2">
        <row r="29">
          <cell r="I29">
            <v>89800</v>
          </cell>
        </row>
      </sheetData>
      <sheetData sheetId="3">
        <row r="30">
          <cell r="I30">
            <v>20600</v>
          </cell>
        </row>
      </sheetData>
      <sheetData sheetId="4">
        <row r="13">
          <cell r="I13">
            <v>14000</v>
          </cell>
        </row>
        <row r="30">
          <cell r="I30">
            <v>11625</v>
          </cell>
        </row>
      </sheetData>
      <sheetData sheetId="5">
        <row r="14">
          <cell r="I14">
            <v>282000</v>
          </cell>
        </row>
        <row r="22">
          <cell r="I22">
            <v>39700</v>
          </cell>
        </row>
      </sheetData>
      <sheetData sheetId="6">
        <row r="12">
          <cell r="I12">
            <v>49500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tabSelected="1" workbookViewId="0">
      <selection activeCell="P18" sqref="P18"/>
    </sheetView>
  </sheetViews>
  <sheetFormatPr baseColWidth="10" defaultRowHeight="15" x14ac:dyDescent="0"/>
  <cols>
    <col min="1" max="1" width="23" bestFit="1" customWidth="1"/>
    <col min="7" max="7" width="27.1640625" style="31" bestFit="1" customWidth="1"/>
    <col min="8" max="8" width="10.83203125" style="30"/>
    <col min="10" max="10" width="10.83203125" style="30"/>
    <col min="13" max="13" width="23" bestFit="1" customWidth="1"/>
  </cols>
  <sheetData>
    <row r="1" spans="1:17">
      <c r="A1" s="1" t="s">
        <v>0</v>
      </c>
      <c r="B1" s="1"/>
      <c r="C1" s="1"/>
      <c r="D1" s="1"/>
      <c r="G1" s="35" t="s">
        <v>20</v>
      </c>
      <c r="I1" s="31"/>
      <c r="J1" s="33"/>
      <c r="M1" s="36" t="s">
        <v>57</v>
      </c>
    </row>
    <row r="2" spans="1:17">
      <c r="A2" s="2"/>
      <c r="B2" s="2"/>
      <c r="C2" s="2"/>
      <c r="D2" s="3">
        <v>2015</v>
      </c>
      <c r="H2" s="33"/>
      <c r="I2" s="31"/>
      <c r="J2" s="33"/>
    </row>
    <row r="3" spans="1:17">
      <c r="A3" s="4"/>
      <c r="B3" s="6" t="s">
        <v>1</v>
      </c>
      <c r="C3" s="5"/>
      <c r="D3" s="7" t="s">
        <v>2</v>
      </c>
      <c r="H3" s="34" t="s">
        <v>1</v>
      </c>
      <c r="I3" s="31"/>
      <c r="J3" s="34" t="s">
        <v>2</v>
      </c>
    </row>
    <row r="4" spans="1:17">
      <c r="A4" s="4"/>
      <c r="B4" s="8"/>
      <c r="C4" s="9"/>
      <c r="D4" s="10"/>
      <c r="H4" s="33"/>
      <c r="I4" s="31"/>
      <c r="J4" s="33"/>
      <c r="M4" s="4"/>
    </row>
    <row r="5" spans="1:17" ht="16" thickBot="1">
      <c r="A5" s="2" t="s">
        <v>3</v>
      </c>
      <c r="B5" s="11" t="s">
        <v>4</v>
      </c>
      <c r="C5" s="12"/>
      <c r="D5" s="13"/>
      <c r="G5" s="32" t="s">
        <v>3</v>
      </c>
      <c r="H5" s="40" t="s">
        <v>4</v>
      </c>
      <c r="I5" s="31"/>
      <c r="J5" s="33"/>
      <c r="M5" s="2" t="s">
        <v>3</v>
      </c>
    </row>
    <row r="6" spans="1:17">
      <c r="A6" s="2" t="s">
        <v>5</v>
      </c>
      <c r="B6" s="14"/>
      <c r="C6" s="15"/>
      <c r="D6" s="16"/>
      <c r="G6" s="32" t="s">
        <v>37</v>
      </c>
      <c r="H6" s="33"/>
      <c r="I6" s="31"/>
      <c r="J6" s="33"/>
      <c r="M6" s="2" t="s">
        <v>5</v>
      </c>
    </row>
    <row r="7" spans="1:17">
      <c r="A7" s="17" t="s">
        <v>22</v>
      </c>
      <c r="B7" s="18">
        <v>138920</v>
      </c>
      <c r="C7" s="18"/>
      <c r="D7" s="18">
        <f>[1]Admin!I17</f>
        <v>183200</v>
      </c>
      <c r="G7" s="31" t="s">
        <v>22</v>
      </c>
      <c r="H7" s="33">
        <v>43680</v>
      </c>
      <c r="I7" s="31"/>
      <c r="J7" s="33">
        <v>29000</v>
      </c>
      <c r="M7" s="17" t="s">
        <v>22</v>
      </c>
      <c r="O7" s="30">
        <f>J7+B7</f>
        <v>167920</v>
      </c>
      <c r="Q7" t="s">
        <v>63</v>
      </c>
    </row>
    <row r="8" spans="1:17">
      <c r="A8" s="17" t="s">
        <v>33</v>
      </c>
      <c r="B8" s="18">
        <v>65414</v>
      </c>
      <c r="C8" s="17" t="s">
        <v>8</v>
      </c>
      <c r="D8" s="18">
        <v>52500</v>
      </c>
      <c r="G8" s="31" t="s">
        <v>33</v>
      </c>
      <c r="H8" s="33">
        <v>1450</v>
      </c>
      <c r="I8" s="31"/>
      <c r="J8" s="33">
        <v>9000</v>
      </c>
      <c r="M8" s="17" t="s">
        <v>58</v>
      </c>
      <c r="O8" s="30">
        <v>75000</v>
      </c>
      <c r="Q8" t="s">
        <v>77</v>
      </c>
    </row>
    <row r="9" spans="1:17">
      <c r="A9" s="17" t="s">
        <v>34</v>
      </c>
      <c r="B9" s="18"/>
      <c r="C9" s="17"/>
      <c r="D9" s="18">
        <v>40000</v>
      </c>
      <c r="G9" s="31" t="s">
        <v>38</v>
      </c>
      <c r="H9" s="33">
        <v>4000</v>
      </c>
      <c r="I9" s="31"/>
      <c r="J9" s="33">
        <v>1000</v>
      </c>
      <c r="M9" s="17"/>
    </row>
    <row r="10" spans="1:17">
      <c r="A10" s="17" t="s">
        <v>35</v>
      </c>
      <c r="B10" s="18">
        <v>23015</v>
      </c>
      <c r="C10" s="18"/>
      <c r="D10" s="18">
        <v>20000</v>
      </c>
      <c r="G10" s="31" t="s">
        <v>40</v>
      </c>
      <c r="H10" s="33"/>
      <c r="I10" s="31"/>
      <c r="J10" s="33">
        <v>8600</v>
      </c>
      <c r="M10" s="17" t="s">
        <v>61</v>
      </c>
      <c r="O10" s="30">
        <v>30000</v>
      </c>
      <c r="Q10" t="s">
        <v>64</v>
      </c>
    </row>
    <row r="11" spans="1:17">
      <c r="A11" s="17" t="s">
        <v>36</v>
      </c>
      <c r="B11" s="18"/>
      <c r="C11" s="18"/>
      <c r="D11" s="18">
        <v>12000</v>
      </c>
      <c r="G11" s="31" t="s">
        <v>41</v>
      </c>
      <c r="H11" s="33"/>
      <c r="I11" s="31"/>
      <c r="J11" s="33">
        <v>7500</v>
      </c>
      <c r="M11" s="17" t="s">
        <v>59</v>
      </c>
      <c r="O11" s="30">
        <v>15000</v>
      </c>
      <c r="Q11" t="s">
        <v>65</v>
      </c>
    </row>
    <row r="12" spans="1:17">
      <c r="A12" s="17" t="s">
        <v>10</v>
      </c>
      <c r="B12" s="18">
        <v>17005</v>
      </c>
      <c r="C12" s="18"/>
      <c r="D12" s="18">
        <f>'[1]Leadership Conference'!I13</f>
        <v>14000</v>
      </c>
      <c r="H12" s="33"/>
      <c r="I12" s="31"/>
      <c r="J12" s="33"/>
      <c r="M12" s="17" t="s">
        <v>39</v>
      </c>
      <c r="O12" s="30">
        <v>250000</v>
      </c>
      <c r="Q12" t="s">
        <v>66</v>
      </c>
    </row>
    <row r="13" spans="1:17">
      <c r="A13" s="17" t="s">
        <v>11</v>
      </c>
      <c r="B13" s="19">
        <v>249883</v>
      </c>
      <c r="C13" s="18"/>
      <c r="D13" s="19">
        <f>[1]Advertising!I14</f>
        <v>282000</v>
      </c>
      <c r="G13" s="31" t="s">
        <v>39</v>
      </c>
      <c r="H13" s="33">
        <v>134400</v>
      </c>
      <c r="I13" s="31"/>
      <c r="J13" s="33">
        <v>258000</v>
      </c>
      <c r="M13" s="17" t="s">
        <v>11</v>
      </c>
      <c r="O13" s="30">
        <v>250000</v>
      </c>
      <c r="Q13" t="s">
        <v>67</v>
      </c>
    </row>
    <row r="14" spans="1:17">
      <c r="A14" s="17"/>
      <c r="B14" s="38"/>
      <c r="C14" s="18"/>
      <c r="D14" s="38"/>
      <c r="H14" s="33"/>
      <c r="I14" s="31"/>
      <c r="J14" s="33"/>
    </row>
    <row r="15" spans="1:17">
      <c r="A15" s="2" t="s">
        <v>12</v>
      </c>
      <c r="B15" s="20">
        <f>SUM(B7:B13)</f>
        <v>494237</v>
      </c>
      <c r="C15" s="21"/>
      <c r="D15" s="20">
        <f t="shared" ref="D15" si="0">SUM(D7:D13)</f>
        <v>603700</v>
      </c>
      <c r="G15" s="32" t="s">
        <v>12</v>
      </c>
      <c r="H15" s="34">
        <f>SUM(H7:H13)</f>
        <v>183530</v>
      </c>
      <c r="I15" s="32"/>
      <c r="J15" s="34">
        <f>SUM(J7:J13)</f>
        <v>313100</v>
      </c>
      <c r="M15" s="2" t="s">
        <v>12</v>
      </c>
      <c r="O15" s="30">
        <f>SUM(O7:O13)</f>
        <v>787920</v>
      </c>
    </row>
    <row r="16" spans="1:17">
      <c r="A16" s="2"/>
      <c r="B16" s="37"/>
      <c r="C16" s="21"/>
      <c r="D16" s="37"/>
      <c r="G16" s="32"/>
      <c r="H16" s="34"/>
      <c r="I16" s="32"/>
      <c r="J16" s="34"/>
      <c r="M16" s="2"/>
    </row>
    <row r="17" spans="1:17">
      <c r="A17" s="2"/>
      <c r="B17" s="37"/>
      <c r="C17" s="21"/>
      <c r="D17" s="37"/>
      <c r="G17" s="32"/>
      <c r="H17" s="34"/>
      <c r="I17" s="32"/>
      <c r="J17" s="34"/>
      <c r="M17" s="2"/>
    </row>
    <row r="18" spans="1:17">
      <c r="A18" s="2"/>
      <c r="B18" s="37"/>
      <c r="C18" s="21"/>
      <c r="D18" s="37"/>
      <c r="G18" s="32"/>
      <c r="H18" s="34"/>
      <c r="I18" s="32"/>
      <c r="J18" s="34"/>
      <c r="M18" s="2"/>
    </row>
    <row r="19" spans="1:17">
      <c r="A19" s="2"/>
      <c r="B19" s="37"/>
      <c r="C19" s="21"/>
      <c r="D19" s="37"/>
      <c r="G19" s="32"/>
      <c r="H19" s="34"/>
      <c r="I19" s="32"/>
      <c r="J19" s="34"/>
      <c r="M19" s="2"/>
    </row>
    <row r="20" spans="1:17">
      <c r="A20" s="22"/>
      <c r="B20" s="23"/>
      <c r="C20" s="25"/>
      <c r="D20" s="24"/>
      <c r="H20" s="33"/>
      <c r="I20" s="31"/>
      <c r="J20" s="33"/>
      <c r="M20" s="22"/>
    </row>
    <row r="21" spans="1:17">
      <c r="A21" s="2" t="s">
        <v>13</v>
      </c>
      <c r="B21" s="18"/>
      <c r="C21" s="18"/>
      <c r="D21" s="18"/>
      <c r="G21" s="32" t="s">
        <v>21</v>
      </c>
      <c r="H21" s="33"/>
      <c r="I21" s="31"/>
      <c r="J21" s="33"/>
      <c r="M21" s="2" t="s">
        <v>13</v>
      </c>
    </row>
    <row r="22" spans="1:17">
      <c r="A22" s="17" t="s">
        <v>6</v>
      </c>
      <c r="B22" s="39">
        <v>599924</v>
      </c>
      <c r="C22" s="18"/>
      <c r="D22" s="18">
        <f>[1]Admin!I57</f>
        <v>508405</v>
      </c>
      <c r="H22" s="33"/>
      <c r="I22" s="31"/>
      <c r="J22" s="33"/>
      <c r="M22" s="17" t="s">
        <v>6</v>
      </c>
    </row>
    <row r="23" spans="1:17">
      <c r="A23" s="17" t="s">
        <v>23</v>
      </c>
      <c r="B23" s="18"/>
      <c r="C23" s="18"/>
      <c r="D23" s="18"/>
      <c r="E23">
        <v>9250</v>
      </c>
      <c r="G23" s="31" t="s">
        <v>42</v>
      </c>
      <c r="H23" s="33"/>
      <c r="I23" s="31"/>
      <c r="J23" s="33">
        <v>5500</v>
      </c>
      <c r="M23" s="17" t="s">
        <v>23</v>
      </c>
      <c r="O23" s="30">
        <v>10000</v>
      </c>
      <c r="Q23" t="s">
        <v>68</v>
      </c>
    </row>
    <row r="24" spans="1:17">
      <c r="A24" s="17" t="s">
        <v>24</v>
      </c>
      <c r="B24" s="18"/>
      <c r="C24" s="18"/>
      <c r="D24" s="18"/>
      <c r="E24">
        <v>45227</v>
      </c>
      <c r="H24" s="33">
        <v>0</v>
      </c>
      <c r="I24" s="31"/>
      <c r="J24" s="33">
        <v>0</v>
      </c>
      <c r="M24" s="17" t="s">
        <v>24</v>
      </c>
      <c r="O24" s="30">
        <v>25000</v>
      </c>
      <c r="Q24" t="s">
        <v>69</v>
      </c>
    </row>
    <row r="25" spans="1:17">
      <c r="A25" s="17" t="s">
        <v>26</v>
      </c>
      <c r="B25" s="18"/>
      <c r="C25" s="18"/>
      <c r="D25" s="18"/>
      <c r="E25" s="30">
        <v>22000</v>
      </c>
      <c r="F25" s="30"/>
      <c r="G25" s="31" t="s">
        <v>56</v>
      </c>
      <c r="H25" s="33">
        <v>75</v>
      </c>
      <c r="I25" s="31"/>
      <c r="J25" s="33">
        <v>200</v>
      </c>
      <c r="M25" s="17" t="s">
        <v>26</v>
      </c>
      <c r="O25">
        <v>5000</v>
      </c>
      <c r="Q25" t="s">
        <v>70</v>
      </c>
    </row>
    <row r="26" spans="1:17">
      <c r="A26" s="17" t="s">
        <v>25</v>
      </c>
      <c r="B26" s="18"/>
      <c r="C26" s="18"/>
      <c r="D26" s="18"/>
      <c r="E26" s="30">
        <v>42000</v>
      </c>
      <c r="F26" s="30"/>
      <c r="G26" s="31" t="s">
        <v>55</v>
      </c>
      <c r="H26" s="33">
        <v>11788</v>
      </c>
      <c r="I26" s="31"/>
      <c r="J26" s="33">
        <v>8610</v>
      </c>
      <c r="M26" s="17" t="s">
        <v>25</v>
      </c>
      <c r="O26" s="30">
        <v>50000</v>
      </c>
      <c r="Q26" t="s">
        <v>71</v>
      </c>
    </row>
    <row r="27" spans="1:17">
      <c r="A27" s="17" t="s">
        <v>27</v>
      </c>
      <c r="B27" s="18"/>
      <c r="C27" s="18"/>
      <c r="D27" s="18"/>
      <c r="E27">
        <v>5000</v>
      </c>
      <c r="G27" s="31" t="s">
        <v>43</v>
      </c>
      <c r="H27" s="33"/>
      <c r="I27" s="31"/>
      <c r="J27" s="33"/>
      <c r="M27" s="17" t="s">
        <v>27</v>
      </c>
    </row>
    <row r="28" spans="1:17">
      <c r="A28" s="17" t="s">
        <v>28</v>
      </c>
      <c r="B28" s="18"/>
      <c r="C28" s="18"/>
      <c r="D28" s="18"/>
      <c r="E28" s="30">
        <v>35500</v>
      </c>
      <c r="F28" s="30"/>
      <c r="G28" s="31" t="s">
        <v>60</v>
      </c>
      <c r="H28" s="33">
        <v>9105</v>
      </c>
      <c r="I28" s="31"/>
      <c r="J28" s="33">
        <v>8289</v>
      </c>
      <c r="M28" s="17" t="s">
        <v>28</v>
      </c>
      <c r="O28" s="30">
        <v>40000</v>
      </c>
      <c r="Q28" t="s">
        <v>79</v>
      </c>
    </row>
    <row r="29" spans="1:17">
      <c r="A29" s="17" t="s">
        <v>29</v>
      </c>
      <c r="B29" s="18"/>
      <c r="C29" s="18"/>
      <c r="D29" s="18"/>
      <c r="E29" s="30">
        <v>41480</v>
      </c>
      <c r="F29" s="30"/>
      <c r="G29" s="31" t="s">
        <v>54</v>
      </c>
      <c r="H29" s="33">
        <v>2119</v>
      </c>
      <c r="I29" s="31"/>
      <c r="J29" s="33">
        <v>6250</v>
      </c>
      <c r="M29" s="17" t="s">
        <v>29</v>
      </c>
      <c r="O29" s="30">
        <v>25000</v>
      </c>
      <c r="Q29" t="s">
        <v>80</v>
      </c>
    </row>
    <row r="30" spans="1:17">
      <c r="A30" s="17" t="s">
        <v>31</v>
      </c>
      <c r="B30" s="18"/>
      <c r="C30" s="18"/>
      <c r="D30" s="18"/>
      <c r="E30" s="30">
        <v>38000</v>
      </c>
      <c r="F30" s="30"/>
      <c r="G30" s="31" t="s">
        <v>51</v>
      </c>
      <c r="H30" s="33">
        <v>12424</v>
      </c>
      <c r="I30" s="31"/>
      <c r="J30" s="33">
        <v>13400</v>
      </c>
      <c r="M30" s="17" t="s">
        <v>31</v>
      </c>
      <c r="O30" s="30">
        <v>15000</v>
      </c>
      <c r="Q30" t="s">
        <v>73</v>
      </c>
    </row>
    <row r="31" spans="1:17">
      <c r="A31" s="17" t="s">
        <v>30</v>
      </c>
      <c r="B31" s="18"/>
      <c r="C31" s="18"/>
      <c r="D31" s="18"/>
      <c r="E31" s="30">
        <v>262948</v>
      </c>
      <c r="F31" s="30"/>
      <c r="G31" s="31" t="s">
        <v>52</v>
      </c>
      <c r="H31" s="33">
        <v>57000</v>
      </c>
      <c r="I31" s="31"/>
      <c r="J31" s="33">
        <v>57000</v>
      </c>
      <c r="M31" s="17" t="s">
        <v>30</v>
      </c>
      <c r="O31" s="30">
        <v>375000</v>
      </c>
      <c r="Q31" t="s">
        <v>78</v>
      </c>
    </row>
    <row r="32" spans="1:17">
      <c r="A32" s="17" t="s">
        <v>32</v>
      </c>
      <c r="B32" s="18"/>
      <c r="C32" s="18"/>
      <c r="D32" s="18"/>
      <c r="E32" s="30">
        <v>7000</v>
      </c>
      <c r="F32" s="30"/>
      <c r="G32" s="31" t="s">
        <v>53</v>
      </c>
      <c r="H32" s="33">
        <v>7839</v>
      </c>
      <c r="I32" s="31"/>
      <c r="J32" s="33">
        <v>7000</v>
      </c>
      <c r="M32" s="17" t="s">
        <v>32</v>
      </c>
      <c r="O32" s="30">
        <v>15000</v>
      </c>
      <c r="Q32" t="s">
        <v>72</v>
      </c>
    </row>
    <row r="33" spans="1:17">
      <c r="A33" s="17"/>
      <c r="B33" s="18"/>
      <c r="C33" s="18"/>
      <c r="D33" s="18"/>
      <c r="E33" s="30"/>
      <c r="F33" s="30"/>
      <c r="H33" s="33"/>
      <c r="I33" s="31"/>
      <c r="J33" s="33"/>
      <c r="M33" s="17"/>
    </row>
    <row r="34" spans="1:17">
      <c r="A34" s="17" t="s">
        <v>7</v>
      </c>
      <c r="B34" s="18">
        <v>61461</v>
      </c>
      <c r="C34" s="18"/>
      <c r="D34" s="18">
        <f>'[1]Annual Convention'!I29</f>
        <v>89800</v>
      </c>
      <c r="G34" s="31" t="s">
        <v>7</v>
      </c>
      <c r="H34" s="33">
        <v>9895</v>
      </c>
      <c r="I34" s="31"/>
      <c r="J34" s="33">
        <v>18288</v>
      </c>
      <c r="M34" s="17" t="s">
        <v>7</v>
      </c>
      <c r="O34" s="30">
        <v>65000</v>
      </c>
      <c r="Q34" t="s">
        <v>81</v>
      </c>
    </row>
    <row r="35" spans="1:17">
      <c r="A35" s="17" t="s">
        <v>9</v>
      </c>
      <c r="B35" s="18">
        <v>18899</v>
      </c>
      <c r="C35" s="18"/>
      <c r="D35" s="18">
        <f>'[1]Digital Conference'!I30</f>
        <v>20600</v>
      </c>
      <c r="G35" s="31" t="s">
        <v>44</v>
      </c>
      <c r="H35" s="33">
        <v>65312</v>
      </c>
      <c r="I35" s="31"/>
      <c r="J35" s="33">
        <v>40760</v>
      </c>
      <c r="M35" s="17" t="s">
        <v>74</v>
      </c>
      <c r="O35" s="30">
        <v>25000</v>
      </c>
      <c r="Q35" t="s">
        <v>82</v>
      </c>
    </row>
    <row r="36" spans="1:17">
      <c r="A36" s="17" t="s">
        <v>14</v>
      </c>
      <c r="B36" s="18">
        <v>14739</v>
      </c>
      <c r="C36" s="18"/>
      <c r="D36" s="18">
        <f>'[1]Leadership Conference'!I30</f>
        <v>11625</v>
      </c>
      <c r="G36" s="31" t="s">
        <v>45</v>
      </c>
      <c r="H36" s="33"/>
      <c r="I36" s="31"/>
      <c r="J36" s="33">
        <v>75220</v>
      </c>
      <c r="M36" s="17" t="s">
        <v>62</v>
      </c>
      <c r="O36" s="30">
        <v>100000</v>
      </c>
      <c r="Q36" t="s">
        <v>75</v>
      </c>
    </row>
    <row r="37" spans="1:17">
      <c r="A37" s="17" t="s">
        <v>11</v>
      </c>
      <c r="B37" s="19">
        <v>101469</v>
      </c>
      <c r="C37" s="18"/>
      <c r="D37" s="19">
        <f>[1]Advertising!I22</f>
        <v>39700</v>
      </c>
      <c r="G37" s="31" t="s">
        <v>48</v>
      </c>
      <c r="H37" s="33"/>
      <c r="I37" s="31"/>
      <c r="J37" s="33">
        <v>12715</v>
      </c>
      <c r="M37" s="17" t="s">
        <v>11</v>
      </c>
      <c r="O37" s="30">
        <v>40000</v>
      </c>
      <c r="Q37" t="s">
        <v>76</v>
      </c>
    </row>
    <row r="38" spans="1:17">
      <c r="A38" s="2" t="s">
        <v>15</v>
      </c>
      <c r="B38" s="20">
        <f>SUM(B22:B37)</f>
        <v>796492</v>
      </c>
      <c r="C38" s="21"/>
      <c r="D38" s="20">
        <f t="shared" ref="D38" si="1">SUM(D22:D37)</f>
        <v>670130</v>
      </c>
      <c r="G38" s="32" t="s">
        <v>47</v>
      </c>
      <c r="H38" s="34">
        <f>SUM(H22:H37)</f>
        <v>175557</v>
      </c>
      <c r="I38" s="32"/>
      <c r="J38" s="34">
        <f>SUM(J23:J37)</f>
        <v>253232</v>
      </c>
      <c r="M38" s="2" t="s">
        <v>15</v>
      </c>
      <c r="O38" s="30">
        <f>SUM(O23:O37)</f>
        <v>790000</v>
      </c>
    </row>
    <row r="39" spans="1:17">
      <c r="A39" s="26"/>
      <c r="B39" s="27"/>
      <c r="C39" s="25"/>
      <c r="D39" s="28"/>
      <c r="H39" s="33"/>
      <c r="I39" s="31"/>
      <c r="J39" s="33"/>
      <c r="M39" s="26"/>
    </row>
    <row r="40" spans="1:17">
      <c r="A40" s="2" t="s">
        <v>16</v>
      </c>
      <c r="B40" s="20">
        <f t="shared" ref="B40:D40" si="2">SUM(B15-B38)</f>
        <v>-302255</v>
      </c>
      <c r="C40" s="20">
        <f t="shared" si="2"/>
        <v>0</v>
      </c>
      <c r="D40" s="20">
        <f t="shared" si="2"/>
        <v>-66430</v>
      </c>
      <c r="H40" s="33"/>
      <c r="I40" s="31"/>
      <c r="J40" s="33"/>
      <c r="M40" s="2" t="s">
        <v>16</v>
      </c>
      <c r="O40" s="30">
        <f>O15-O38</f>
        <v>-2080</v>
      </c>
    </row>
    <row r="41" spans="1:17">
      <c r="A41" s="17"/>
      <c r="B41" s="29"/>
      <c r="C41" s="17"/>
      <c r="D41" s="29"/>
      <c r="H41" s="33"/>
      <c r="I41" s="31"/>
      <c r="J41" s="33"/>
      <c r="M41" s="17"/>
    </row>
    <row r="42" spans="1:17">
      <c r="A42" s="2" t="s">
        <v>17</v>
      </c>
      <c r="B42" s="18"/>
      <c r="C42" s="18"/>
      <c r="D42" s="18"/>
      <c r="G42" s="32" t="s">
        <v>50</v>
      </c>
      <c r="H42" s="33"/>
      <c r="I42" s="31"/>
      <c r="J42" s="33"/>
      <c r="M42" s="2" t="s">
        <v>17</v>
      </c>
    </row>
    <row r="43" spans="1:17">
      <c r="A43" s="17" t="s">
        <v>18</v>
      </c>
      <c r="B43" s="18">
        <v>147336</v>
      </c>
      <c r="C43" s="18"/>
      <c r="D43" s="18">
        <f>'[1]Non-Operating Income'!I12</f>
        <v>49500</v>
      </c>
      <c r="G43" s="31" t="s">
        <v>46</v>
      </c>
      <c r="H43" s="33"/>
      <c r="I43" s="31"/>
      <c r="J43" s="33">
        <v>60000</v>
      </c>
      <c r="M43" s="17" t="s">
        <v>18</v>
      </c>
      <c r="O43" s="30">
        <v>55000</v>
      </c>
    </row>
    <row r="44" spans="1:17">
      <c r="A44" s="2" t="s">
        <v>19</v>
      </c>
      <c r="B44" s="20">
        <f>SUM(B40+B43)</f>
        <v>-154919</v>
      </c>
      <c r="C44" s="21"/>
      <c r="D44" s="20">
        <f>SUM(D40+D43)</f>
        <v>-16930</v>
      </c>
      <c r="G44" s="32" t="s">
        <v>49</v>
      </c>
      <c r="H44" s="33">
        <f>H15-H38</f>
        <v>7973</v>
      </c>
      <c r="I44" s="31"/>
      <c r="J44" s="33">
        <f>J15-J38-J43</f>
        <v>-132</v>
      </c>
      <c r="M44" s="2" t="s">
        <v>19</v>
      </c>
      <c r="O44" s="30">
        <f>O40+O43</f>
        <v>52920</v>
      </c>
    </row>
    <row r="45" spans="1:17">
      <c r="H45" s="33"/>
      <c r="I45" s="31"/>
      <c r="J45" s="33"/>
    </row>
    <row r="46" spans="1:17">
      <c r="H46" s="33"/>
      <c r="I46" s="31"/>
      <c r="J46" s="33"/>
    </row>
    <row r="47" spans="1:17">
      <c r="H47" s="33"/>
      <c r="I47" s="31"/>
      <c r="J47" s="33"/>
    </row>
    <row r="48" spans="1:17">
      <c r="H48" s="33"/>
      <c r="I48" s="31"/>
      <c r="J48" s="33"/>
    </row>
    <row r="49" spans="8:10">
      <c r="H49" s="33"/>
      <c r="I49" s="31"/>
      <c r="J49" s="33"/>
    </row>
    <row r="50" spans="8:10">
      <c r="H50" s="33"/>
      <c r="I50" s="31"/>
      <c r="J50" s="33"/>
    </row>
    <row r="51" spans="8:10">
      <c r="H51" s="33"/>
      <c r="I51" s="31"/>
      <c r="J51" s="33"/>
    </row>
    <row r="52" spans="8:10">
      <c r="H52" s="33"/>
      <c r="I52" s="31"/>
      <c r="J52" s="33"/>
    </row>
    <row r="53" spans="8:10">
      <c r="H53" s="33"/>
      <c r="I53" s="31"/>
      <c r="J53" s="33"/>
    </row>
    <row r="54" spans="8:10">
      <c r="H54" s="33"/>
      <c r="I54" s="31"/>
      <c r="J54" s="33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Ellen Green Kaiser</dc:creator>
  <cp:lastModifiedBy>Jo Ellen Green Kaiser</cp:lastModifiedBy>
  <dcterms:created xsi:type="dcterms:W3CDTF">2015-05-30T23:03:45Z</dcterms:created>
  <dcterms:modified xsi:type="dcterms:W3CDTF">2015-06-01T00:04:24Z</dcterms:modified>
</cp:coreProperties>
</file>