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40" yWindow="3210" windowWidth="18450" windowHeight="11340"/>
  </bookViews>
  <sheets>
    <sheet name="2012 Budget" sheetId="1" r:id="rId1"/>
  </sheets>
  <definedNames>
    <definedName name="_xlnm.Print_Area" localSheetId="0">'2012 Budget'!$A$1:$B$52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B27" i="1"/>
  <c r="B16" i="1"/>
  <c r="B17" i="1"/>
  <c r="B50" i="1"/>
  <c r="B30" i="1"/>
  <c r="B22" i="1"/>
  <c r="B34" i="1"/>
  <c r="B52" i="1"/>
</calcChain>
</file>

<file path=xl/sharedStrings.xml><?xml version="1.0" encoding="utf-8"?>
<sst xmlns="http://schemas.openxmlformats.org/spreadsheetml/2006/main" count="36" uniqueCount="35">
  <si>
    <t>EXPENSES</t>
  </si>
  <si>
    <t>Development Expense</t>
  </si>
  <si>
    <t>Manufacturing &amp; Distribution Expense</t>
  </si>
  <si>
    <t>Administration Expenses</t>
  </si>
  <si>
    <t>TOTAL EXPENSES</t>
  </si>
  <si>
    <t>Print Editorial and Art Expense</t>
  </si>
  <si>
    <t>Digital Program Expense</t>
  </si>
  <si>
    <t>Advertising Expense (Print and Digital)</t>
  </si>
  <si>
    <t>Events Expense</t>
  </si>
  <si>
    <t>Membership Expense</t>
  </si>
  <si>
    <t>Budget</t>
  </si>
  <si>
    <t>INCOME</t>
  </si>
  <si>
    <t>Development Income</t>
  </si>
  <si>
    <t>Individual major gifts</t>
  </si>
  <si>
    <t>Foundations</t>
  </si>
  <si>
    <t>Event Giving</t>
  </si>
  <si>
    <t>Corporate Giving</t>
  </si>
  <si>
    <t>Planned Gifts</t>
  </si>
  <si>
    <t>Membership-Individual direct marketing donations (mail, phone, online)</t>
  </si>
  <si>
    <t>Total development Income</t>
  </si>
  <si>
    <t>Earned Income</t>
  </si>
  <si>
    <t>Membership-Circulation Income (Subscription/Newsstand Sales)</t>
  </si>
  <si>
    <t>Advertising Income (Print and Digital)</t>
  </si>
  <si>
    <t>Total Earned Income</t>
  </si>
  <si>
    <t>Other Income(tenant office rent, fiscal sponsorship fees, etc.)</t>
  </si>
  <si>
    <t>TOTAL INCOME</t>
  </si>
  <si>
    <t>TOTAL INCOME LESS EXPENSES</t>
  </si>
  <si>
    <t>FY  2012</t>
  </si>
  <si>
    <t>Public Affairs Expense</t>
  </si>
  <si>
    <t>Acme Professional Services</t>
  </si>
  <si>
    <t>Royalty/Syndication/Other</t>
  </si>
  <si>
    <t>Depreciation/Interest/Other</t>
  </si>
  <si>
    <t>(excludes fiscally sponsored projects)</t>
  </si>
  <si>
    <t>February 2012</t>
  </si>
  <si>
    <t>Mother Jones 2012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</si>
</sst>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Gill Sans"/>
    </font>
    <font>
      <b/>
      <sz val="10"/>
      <color indexed="8"/>
      <name val="Gill Sans"/>
    </font>
    <font>
      <sz val="10"/>
      <name val="Gill Sans"/>
    </font>
    <font>
      <b/>
      <sz val="10"/>
      <name val="Gill Sans"/>
    </font>
    <font>
      <u/>
      <sz val="10"/>
      <color indexed="8"/>
      <name val="Gill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5" fontId="4" fillId="0" borderId="0" xfId="0" applyNumberFormat="1" applyFont="1" applyBorder="1"/>
    <xf numFmtId="49" fontId="4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5" fontId="7" fillId="0" borderId="0" xfId="0" applyNumberFormat="1" applyFont="1" applyBorder="1"/>
    <xf numFmtId="5" fontId="3" fillId="0" borderId="0" xfId="1" applyNumberFormat="1" applyFont="1" applyBorder="1" applyAlignment="1">
      <alignment horizontal="right"/>
    </xf>
    <xf numFmtId="5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3362325</xdr:colOff>
      <xdr:row>5</xdr:row>
      <xdr:rowOff>104775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B2313"/>
  <sheetViews>
    <sheetView tabSelected="1" workbookViewId="0">
      <selection activeCell="A8" sqref="A8"/>
    </sheetView>
  </sheetViews>
  <sheetFormatPr defaultColWidth="8.7109375" defaultRowHeight="12.75"/>
  <cols>
    <col min="1" max="1" width="58.42578125" style="6" bestFit="1" customWidth="1"/>
    <col min="2" max="2" width="14.7109375" style="6" bestFit="1" customWidth="1"/>
    <col min="3" max="16384" width="8.7109375" style="3"/>
  </cols>
  <sheetData>
    <row r="7" spans="1:2">
      <c r="A7" s="8" t="s">
        <v>34</v>
      </c>
    </row>
    <row r="8" spans="1:2">
      <c r="A8" s="13" t="s">
        <v>33</v>
      </c>
    </row>
    <row r="9" spans="1:2">
      <c r="A9" s="8" t="s">
        <v>32</v>
      </c>
    </row>
    <row r="10" spans="1:2">
      <c r="A10" s="1"/>
      <c r="B10" s="2" t="s">
        <v>27</v>
      </c>
    </row>
    <row r="11" spans="1:2">
      <c r="A11" s="4"/>
      <c r="B11" s="5" t="s">
        <v>10</v>
      </c>
    </row>
    <row r="12" spans="1:2">
      <c r="B12" s="1"/>
    </row>
    <row r="13" spans="1:2">
      <c r="A13" s="7" t="s">
        <v>11</v>
      </c>
      <c r="B13" s="8"/>
    </row>
    <row r="15" spans="1:2">
      <c r="A15" s="14" t="s">
        <v>12</v>
      </c>
      <c r="B15" s="15"/>
    </row>
    <row r="16" spans="1:2">
      <c r="A16" s="11" t="s">
        <v>13</v>
      </c>
      <c r="B16" s="10">
        <f>2110000+0+510000+116000+152000</f>
        <v>2888000</v>
      </c>
    </row>
    <row r="17" spans="1:2">
      <c r="A17" s="11" t="s">
        <v>14</v>
      </c>
      <c r="B17" s="10">
        <f>361000+1130000</f>
        <v>1491000</v>
      </c>
    </row>
    <row r="18" spans="1:2">
      <c r="A18" s="11" t="s">
        <v>15</v>
      </c>
      <c r="B18" s="10">
        <v>260000</v>
      </c>
    </row>
    <row r="19" spans="1:2">
      <c r="A19" s="11" t="s">
        <v>16</v>
      </c>
      <c r="B19" s="10">
        <v>4000</v>
      </c>
    </row>
    <row r="20" spans="1:2">
      <c r="A20" s="11" t="s">
        <v>17</v>
      </c>
      <c r="B20" s="10">
        <v>0</v>
      </c>
    </row>
    <row r="21" spans="1:2">
      <c r="A21" s="11" t="s">
        <v>18</v>
      </c>
      <c r="B21" s="10">
        <v>1737000</v>
      </c>
    </row>
    <row r="22" spans="1:2">
      <c r="A22" s="14" t="s">
        <v>19</v>
      </c>
      <c r="B22" s="15">
        <f>SUM(B16:B21)</f>
        <v>6380000</v>
      </c>
    </row>
    <row r="23" spans="1:2">
      <c r="A23" s="14"/>
      <c r="B23" s="15"/>
    </row>
    <row r="24" spans="1:2">
      <c r="B24" s="10"/>
    </row>
    <row r="25" spans="1:2">
      <c r="A25" s="14" t="s">
        <v>20</v>
      </c>
      <c r="B25" s="10"/>
    </row>
    <row r="26" spans="1:2">
      <c r="A26" s="11" t="s">
        <v>21</v>
      </c>
      <c r="B26" s="10">
        <v>2609000</v>
      </c>
    </row>
    <row r="27" spans="1:2" s="9" customFormat="1">
      <c r="A27" s="11" t="s">
        <v>22</v>
      </c>
      <c r="B27" s="10">
        <f>455000+1097000</f>
        <v>1552000</v>
      </c>
    </row>
    <row r="28" spans="1:2" s="9" customFormat="1">
      <c r="A28" s="11" t="s">
        <v>29</v>
      </c>
      <c r="B28" s="10">
        <v>378000</v>
      </c>
    </row>
    <row r="29" spans="1:2">
      <c r="A29" s="11" t="s">
        <v>30</v>
      </c>
      <c r="B29" s="10">
        <v>54000</v>
      </c>
    </row>
    <row r="30" spans="1:2">
      <c r="A30" s="14" t="s">
        <v>23</v>
      </c>
      <c r="B30" s="15">
        <f>SUM(B26:B29)</f>
        <v>4593000</v>
      </c>
    </row>
    <row r="31" spans="1:2">
      <c r="B31" s="10"/>
    </row>
    <row r="32" spans="1:2">
      <c r="A32" s="14" t="s">
        <v>24</v>
      </c>
      <c r="B32" s="15">
        <v>69000</v>
      </c>
    </row>
    <row r="33" spans="1:2">
      <c r="B33" s="10"/>
    </row>
    <row r="34" spans="1:2">
      <c r="A34" s="7" t="s">
        <v>25</v>
      </c>
      <c r="B34" s="12">
        <f>B22+B30+B32</f>
        <v>11042000</v>
      </c>
    </row>
    <row r="35" spans="1:2">
      <c r="B35" s="10"/>
    </row>
    <row r="36" spans="1:2">
      <c r="A36" s="7" t="s">
        <v>0</v>
      </c>
      <c r="B36" s="10"/>
    </row>
    <row r="37" spans="1:2">
      <c r="B37" s="10"/>
    </row>
    <row r="38" spans="1:2">
      <c r="A38" s="11" t="s">
        <v>1</v>
      </c>
      <c r="B38" s="16">
        <v>700000</v>
      </c>
    </row>
    <row r="39" spans="1:2">
      <c r="A39" s="11" t="s">
        <v>5</v>
      </c>
      <c r="B39" s="17">
        <v>4456000</v>
      </c>
    </row>
    <row r="40" spans="1:2">
      <c r="A40" s="11" t="s">
        <v>2</v>
      </c>
      <c r="B40" s="17">
        <v>889000</v>
      </c>
    </row>
    <row r="41" spans="1:2">
      <c r="A41" s="11" t="s">
        <v>9</v>
      </c>
      <c r="B41" s="17">
        <v>2463000</v>
      </c>
    </row>
    <row r="42" spans="1:2">
      <c r="A42" s="11" t="s">
        <v>6</v>
      </c>
      <c r="B42" s="17">
        <v>895000</v>
      </c>
    </row>
    <row r="43" spans="1:2">
      <c r="A43" s="11" t="s">
        <v>7</v>
      </c>
      <c r="B43" s="17">
        <v>671000</v>
      </c>
    </row>
    <row r="44" spans="1:2">
      <c r="A44" s="11" t="s">
        <v>29</v>
      </c>
      <c r="B44" s="17">
        <v>331000</v>
      </c>
    </row>
    <row r="45" spans="1:2">
      <c r="A45" s="6" t="s">
        <v>28</v>
      </c>
      <c r="B45" s="17">
        <v>301000</v>
      </c>
    </row>
    <row r="46" spans="1:2">
      <c r="A46" s="11" t="s">
        <v>3</v>
      </c>
      <c r="B46" s="17">
        <v>209000</v>
      </c>
    </row>
    <row r="47" spans="1:2">
      <c r="A47" s="11" t="s">
        <v>8</v>
      </c>
      <c r="B47" s="17">
        <v>2000</v>
      </c>
    </row>
    <row r="48" spans="1:2">
      <c r="A48" s="11" t="s">
        <v>31</v>
      </c>
      <c r="B48" s="17">
        <f>42000+83000</f>
        <v>125000</v>
      </c>
    </row>
    <row r="49" spans="1:2">
      <c r="A49" s="11"/>
      <c r="B49" s="17"/>
    </row>
    <row r="50" spans="1:2">
      <c r="A50" s="8" t="s">
        <v>4</v>
      </c>
      <c r="B50" s="12">
        <f>SUM(B38:B48)</f>
        <v>11042000</v>
      </c>
    </row>
    <row r="51" spans="1:2">
      <c r="B51" s="10"/>
    </row>
    <row r="52" spans="1:2">
      <c r="A52" s="7" t="s">
        <v>26</v>
      </c>
      <c r="B52" s="12">
        <f>B34-B50</f>
        <v>0</v>
      </c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  <row r="2303" spans="1:2">
      <c r="A2303" s="3"/>
      <c r="B2303" s="3"/>
    </row>
    <row r="2304" spans="1:2">
      <c r="A2304" s="3"/>
      <c r="B2304" s="3"/>
    </row>
    <row r="2305" spans="1:2">
      <c r="A2305" s="3"/>
      <c r="B2305" s="3"/>
    </row>
    <row r="2306" spans="1:2">
      <c r="A2306" s="3"/>
      <c r="B2306" s="3"/>
    </row>
    <row r="2307" spans="1:2">
      <c r="A2307" s="3"/>
      <c r="B2307" s="3"/>
    </row>
    <row r="2308" spans="1:2">
      <c r="A2308" s="3"/>
      <c r="B2308" s="3"/>
    </row>
    <row r="2309" spans="1:2">
      <c r="A2309" s="3"/>
      <c r="B2309" s="3"/>
    </row>
    <row r="2310" spans="1:2">
      <c r="A2310" s="3"/>
      <c r="B2310" s="3"/>
    </row>
    <row r="2311" spans="1:2">
      <c r="A2311" s="3"/>
      <c r="B2311" s="3"/>
    </row>
    <row r="2312" spans="1:2">
      <c r="A2312" s="3"/>
      <c r="B2312" s="3"/>
    </row>
    <row r="2313" spans="1:2">
      <c r="A2313" s="3"/>
      <c r="B2313" s="3"/>
    </row>
  </sheetData>
  <phoneticPr fontId="2" type="noConversion"/>
  <pageMargins left="0.75" right="0.75" top="1" bottom="1" header="0.97" footer="0.5"/>
  <pageSetup orientation="portrait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Budget</vt:lpstr>
      <vt:lpstr>'2012 Budget'!Print_Area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Katz</dc:creator>
  <cp:lastModifiedBy>Kevin Medford</cp:lastModifiedBy>
  <cp:lastPrinted>2011-02-15T20:56:40Z</cp:lastPrinted>
  <dcterms:created xsi:type="dcterms:W3CDTF">2003-07-17T16:19:03Z</dcterms:created>
  <dcterms:modified xsi:type="dcterms:W3CDTF">2012-09-10T20:42:53Z</dcterms:modified>
</cp:coreProperties>
</file>